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22 「経営比較分析表」の策定及び公表（H27.11.30~）\R5公営企業に係る経営比較分析表（令和4年度決算）\02_提出 水道事業\"/>
    </mc:Choice>
  </mc:AlternateContent>
  <workbookProtection workbookAlgorithmName="SHA-512" workbookHashValue="vKPlFdfV3KG9Whwlu+c4K1nW0yjdjSSc3I+pvdYQkaIgqb2IN1oqJPY7zUw3E5bBWNs5ZSzyLJdGinTPRlSZ0w==" workbookSaltValue="cR/3J/S9iBA8MPavF3yZfw=="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<sst xmlns="http://schemas.openxmlformats.org/spreadsheetml/2006/main" count="228" uniqueCount="114">
  <si>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</si>
  <si>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</si>
  <si>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</si>
  <si>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</si>
  <si>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</si>
  <si>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</si>
  <si>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</si>
  <si>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</si>
  <si>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</si>
  <si>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</si>
  <si>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</si>
  <si>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</si>
  <si>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</si>
  <si>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</si>
  <si>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</si>
  <si>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</si>
  <si>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</si>
  <si>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</si>
  <si>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</si>
  <si>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</si>
  <si>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</si>
  <si>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</si>
  <si>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</si>
  <si>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</si>
  <si>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</si>
  <si>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</si>
  <si>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</si>
  <si>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</si>
  <si>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</si>
  <si>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</si>
  <si>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</si>
  <si>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</si>
  <si>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</si>
  <si>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</si>
  <si>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</si>
  <si>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</si>
  <si>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</si>
  <si>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</si>
  <si>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</si>
  <si>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</si>
  <si>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</si>
  <si>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</si>
  <si>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</si>
  <si>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</si>
  <si>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</si>
  <si>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</si>
  <si>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</si>
  <si>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</si>
  <si>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</si>
  <si>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</si>
  <si>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</si>
  <si>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</si>
  <si>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</si>
  <si>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</si>
  <si>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</si>
  <si>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</si>
  <si>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</si>
  <si>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</si>
  <si>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</si>
  <si>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</si>
  <si>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</si>
  <si>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</si>
  <si>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</si>
  <si>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</si>
  <si>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</si>
  <si>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</si>
  <si>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</si>
  <si>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</si>
  <si>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</si>
  <si>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</si>
  <si>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</si>
  <si>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</si>
  <si>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</si>
  <si>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</si>
  <si>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</si>
  <si>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</si>
  <si>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</si>
  <si>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</si>
  <si>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</si>
  <si>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</si>
  <si>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</si>
  <si>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</si>
  <si>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</si>
  <si>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</si>
  <si>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</si>
  <si>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</si>
  <si>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</si>
  <si>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</si>
  <si>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</si>
  <si>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</si>
  <si>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</si>
  <si>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</si>
  <si>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</si>
  <si>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小美玉市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</si>
  <si>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</si>
  <si>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</si>
  <si>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</si>
  <si>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</si>
  <si>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</si>
  <si>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</si>
  <si>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</si>
  <si>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</si>
  <si>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</si>
  <si>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</si>
  <si>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</si>
  <si>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</si>
  <si>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</si>
  <si>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</si>
  <si>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</si>
  <si>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</si>
  <si>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</si>
  <si>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古い水道管等施設の更新を継続しているためほぼ横ばいに推移し、類似団体平均値よりも下回っており良好である。なお、今後はさらに計画的な更新投資に必要な財源を確保していくことが課題になると考える。
③管路更新率はH28年度より国庫補助事業を活用して継続的に更新投資しており類似団体平均値を大きく上回る値になったが，法定耐用年数を経過する管路が年々増加していくため、計画的な更新投資に必要な財源の確保していくことが課題になると考える。</t>
    <phoneticPr fontId="4"/>
  </si>
  <si>
    <t>　料金収入の対象となる有収水量は、給水人口の減少や節水型社会の進展により減少し、収益が増加しない状況にある。
　既存水道施設および管路等の老朽化が進行している。安定した水の供給や災害に強い水道を整備するためにも、耐震化の推進が必要である。
　建設工事費の財源を企業債から継続的に借入しているため残高は大きい状況にある。しかし、水道料金は近隣の水道事業や同規模の水道事業と比較して低料金となっている。今後、企業債の抑制とあわせて適正な料金の見直しが必要となる。
　経年劣化した設備や管路は増加することから、更新への投資は増大していくこととなる。実際の老朽化状態を把握し、重要性に配慮して優先順位を決め、事業の平準化と財源の確保を両立させ計画的に行う必要がある。</t>
    <phoneticPr fontId="4"/>
  </si>
  <si>
    <t>①経常収支比率は100%以上であるが、類似団体平均値と比較すると低い数値となっている。
　前年度より増加した要因は、水道施設の動力費の急激な上昇に対する一般会計からの繰入を行ったためである。
③前年度より流動比率が減少した要因は、建設工事費が増加したため、未払金の増により流動負債の割合が増加したためである。
④類似団体平均値を大きく上回っているのは、建設工事費の財源不足を企業債から継続的に借入していることが要因となっている。
　今後は、料金改定などにより財源不足を解消し、収支バランスのとれた経営に改善する必要があると考える。
⑤経常費用の増加に伴い給水原価が供給単価を上回ったことが前年度より減少した要因となった。今後は、料金改定などにより収支バランスの均衡を図り、経営改善に努めていく必要がある。
⑥前年度より経常費用が増加したため依然類似団体平均値より高い状態である。引続き水道普及促進と併せて経常費用節減等の経営改善に努めていく。
⑦施設利用率は類似団体平均値と比較しても高い状態を維持しているが、適切な施設規模を長期的な視野で検討していく必要がある。
⑧R1年度の有収率は、複数の配水管で漏水箇所の特定が長期間できない状態があり一時減少したが、継続的な管路更新工事を順次進めてきた効果により、R2年度からは類似団体平均値の水準を超え有収率の改善が図られた。</t>
    <rPh sb="50" eb="52">
      <t>ゾウカ</t>
    </rPh>
    <rPh sb="76" eb="78">
      <t>イッパン</t>
    </rPh>
    <rPh sb="78" eb="80">
      <t>カイケイ</t>
    </rPh>
    <rPh sb="107" eb="109">
      <t>ゲンショウ</t>
    </rPh>
    <rPh sb="121" eb="123">
      <t>ゾウカ</t>
    </rPh>
    <rPh sb="128" eb="131">
      <t>ミバライキン</t>
    </rPh>
    <rPh sb="138" eb="140">
      <t>フサイ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</si>
</sst>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1.66</c:v>
                </c:pt>
                <c:pt idx="1">
                  <c:v>1.44</c:v>
                </c:pt>
                <c:pt idx="2">
                  <c:v>1.73</c:v>
                </c:pt>
                <c:pt idx="3">
                  <c:v>1.07</c:v>
                </c:pt>
                <c:pt idx="4">
                  <c:v>1.86</c:v>
                </c:pt>
              </c:numCache>
            </c:numRef>
          </c:val>
          <c:extLst>
            <c:ext xmlns:c16="http://schemas.microsoft.com/office/drawing/2014/chart" uri="{C3380CC4-5D6E-409C-BE32-E72D297353CC}">
              <c16:uniqueId val="{00000000-0F6D-40A7-B454-2FCFEDFA297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0.57999999999999996</c:v>
                </c:pt>
                <c:pt idx="1">
                  <c:v>0.54</c:v>
                </c:pt>
                <c:pt idx="2">
                  <c:v>0.56999999999999995</c:v>
                </c:pt>
                <c:pt idx="3">
                  <c:v>0.52</c:v>
                </c:pt>
                <c:pt idx="4">
                  <c:v>0.48</c:v>
                </c:pt>
              </c:numCache>
            </c:numRef>
          </c:val>
          <c:smooth val="0"/>
          <c:extLst>
            <c:ext xmlns:c16="http://schemas.microsoft.com/office/drawing/2014/chart" uri="{C3380CC4-5D6E-409C-BE32-E72D297353CC}">
              <c16:uniqueId val="{00000001-0F6D-40A7-B454-2FCFEDFA297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101.68</c:v>
                </c:pt>
                <c:pt idx="1">
                  <c:v>101.08</c:v>
                </c:pt>
                <c:pt idx="2">
                  <c:v>105.53</c:v>
                </c:pt>
                <c:pt idx="3">
                  <c:v>101.67</c:v>
                </c:pt>
                <c:pt idx="4">
                  <c:v>102.99</c:v>
                </c:pt>
              </c:numCache>
            </c:numRef>
          </c:val>
          <c:extLst>
            <c:ext xmlns:c16="http://schemas.microsoft.com/office/drawing/2014/chart" uri="{C3380CC4-5D6E-409C-BE32-E72D297353CC}">
              <c16:uniqueId val="{00000000-AA31-418C-8DEC-BA2A6B7DBCBA}"/>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110.66</c:v>
                </c:pt>
                <c:pt idx="1">
                  <c:v>109.01</c:v>
                </c:pt>
                <c:pt idx="2">
                  <c:v>108.83</c:v>
                </c:pt>
                <c:pt idx="3">
                  <c:v>109.23</c:v>
                </c:pt>
                <c:pt idx="4">
                  <c:v>108.04</c:v>
                </c:pt>
              </c:numCache>
            </c:numRef>
          </c:val>
          <c:smooth val="0"/>
          <c:extLst>
            <c:ext xmlns:c16="http://schemas.microsoft.com/office/drawing/2014/chart" uri="{C3380CC4-5D6E-409C-BE32-E72D297353CC}">
              <c16:uniqueId val="{00000001-AA31-418C-8DEC-BA2A6B7DBCBA}"/>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41.24</c:v>
                </c:pt>
                <c:pt idx="1">
                  <c:v>41.06</c:v>
                </c:pt>
                <c:pt idx="2">
                  <c:v>40.86</c:v>
                </c:pt>
                <c:pt idx="3">
                  <c:v>41.57</c:v>
                </c:pt>
                <c:pt idx="4">
                  <c:v>41.82</c:v>
                </c:pt>
              </c:numCache>
            </c:numRef>
          </c:val>
          <c:extLst>
            <c:ext xmlns:c16="http://schemas.microsoft.com/office/drawing/2014/chart" uri="{C3380CC4-5D6E-409C-BE32-E72D297353CC}">
              <c16:uniqueId val="{00000000-0D17-414C-9E80-F5A0B3A3E67A}"/>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47.66</c:v>
                </c:pt>
                <c:pt idx="1">
                  <c:v>48.17</c:v>
                </c:pt>
                <c:pt idx="2">
                  <c:v>48.83</c:v>
                </c:pt>
                <c:pt idx="3">
                  <c:v>49.96</c:v>
                </c:pt>
                <c:pt idx="4">
                  <c:v>50.82</c:v>
                </c:pt>
              </c:numCache>
            </c:numRef>
          </c:val>
          <c:smooth val="0"/>
          <c:extLst>
            <c:ext xmlns:c16="http://schemas.microsoft.com/office/drawing/2014/chart" uri="{C3380CC4-5D6E-409C-BE32-E72D297353CC}">
              <c16:uniqueId val="{00000001-0D17-414C-9E80-F5A0B3A3E67A}"/>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F6A-4BB5-B8D8-7838D1B0F282}"/>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15.1</c:v>
                </c:pt>
                <c:pt idx="1">
                  <c:v>17.12</c:v>
                </c:pt>
                <c:pt idx="2">
                  <c:v>18.18</c:v>
                </c:pt>
                <c:pt idx="3">
                  <c:v>19.32</c:v>
                </c:pt>
                <c:pt idx="4">
                  <c:v>21.16</c:v>
                </c:pt>
              </c:numCache>
            </c:numRef>
          </c:val>
          <c:smooth val="0"/>
          <c:extLst>
            <c:ext xmlns:c16="http://schemas.microsoft.com/office/drawing/2014/chart" uri="{C3380CC4-5D6E-409C-BE32-E72D297353CC}">
              <c16:uniqueId val="{00000001-FF6A-4BB5-B8D8-7838D1B0F282}"/>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CB8-4AE1-8AEA-BACCB15599BB}"/>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2.74</c:v>
                </c:pt>
                <c:pt idx="1">
                  <c:v>3.7</c:v>
                </c:pt>
                <c:pt idx="2">
                  <c:v>4.34</c:v>
                </c:pt>
                <c:pt idx="3">
                  <c:v>4.6900000000000004</c:v>
                </c:pt>
                <c:pt idx="4">
                  <c:v>4.72</c:v>
                </c:pt>
              </c:numCache>
            </c:numRef>
          </c:val>
          <c:smooth val="0"/>
          <c:extLst>
            <c:ext xmlns:c16="http://schemas.microsoft.com/office/drawing/2014/chart" uri="{C3380CC4-5D6E-409C-BE32-E72D297353CC}">
              <c16:uniqueId val="{00000001-6CB8-4AE1-8AEA-BACCB15599BB}"/>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277.37</c:v>
                </c:pt>
                <c:pt idx="1">
                  <c:v>241.91</c:v>
                </c:pt>
                <c:pt idx="2">
                  <c:v>232.12</c:v>
                </c:pt>
                <c:pt idx="3">
                  <c:v>254.44</c:v>
                </c:pt>
                <c:pt idx="4">
                  <c:v>251.16</c:v>
                </c:pt>
              </c:numCache>
            </c:numRef>
          </c:val>
          <c:extLst>
            <c:ext xmlns:c16="http://schemas.microsoft.com/office/drawing/2014/chart" uri="{C3380CC4-5D6E-409C-BE32-E72D297353CC}">
              <c16:uniqueId val="{00000000-3137-480D-850E-2E4DA7D7A42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366.03</c:v>
                </c:pt>
                <c:pt idx="1">
                  <c:v>365.18</c:v>
                </c:pt>
                <c:pt idx="2">
                  <c:v>327.77</c:v>
                </c:pt>
                <c:pt idx="3">
                  <c:v>338.02</c:v>
                </c:pt>
                <c:pt idx="4">
                  <c:v>345.94</c:v>
                </c:pt>
              </c:numCache>
            </c:numRef>
          </c:val>
          <c:smooth val="0"/>
          <c:extLst>
            <c:ext xmlns:c16="http://schemas.microsoft.com/office/drawing/2014/chart" uri="{C3380CC4-5D6E-409C-BE32-E72D297353CC}">
              <c16:uniqueId val="{00000001-3137-480D-850E-2E4DA7D7A42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754.28</c:v>
                </c:pt>
                <c:pt idx="1">
                  <c:v>757.23</c:v>
                </c:pt>
                <c:pt idx="2">
                  <c:v>759.03</c:v>
                </c:pt>
                <c:pt idx="3">
                  <c:v>791.01</c:v>
                </c:pt>
                <c:pt idx="4">
                  <c:v>820.98</c:v>
                </c:pt>
              </c:numCache>
            </c:numRef>
          </c:val>
          <c:extLst>
            <c:ext xmlns:c16="http://schemas.microsoft.com/office/drawing/2014/chart" uri="{C3380CC4-5D6E-409C-BE32-E72D297353CC}">
              <c16:uniqueId val="{00000000-9425-490C-9CED-CE1194605757}"/>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370.12</c:v>
                </c:pt>
                <c:pt idx="1">
                  <c:v>371.65</c:v>
                </c:pt>
                <c:pt idx="2">
                  <c:v>397.1</c:v>
                </c:pt>
                <c:pt idx="3">
                  <c:v>379.91</c:v>
                </c:pt>
                <c:pt idx="4">
                  <c:v>386.61</c:v>
                </c:pt>
              </c:numCache>
            </c:numRef>
          </c:val>
          <c:smooth val="0"/>
          <c:extLst>
            <c:ext xmlns:c16="http://schemas.microsoft.com/office/drawing/2014/chart" uri="{C3380CC4-5D6E-409C-BE32-E72D297353CC}">
              <c16:uniqueId val="{00000001-9425-490C-9CED-CE1194605757}"/>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99.2</c:v>
                </c:pt>
                <c:pt idx="1">
                  <c:v>98.58</c:v>
                </c:pt>
                <c:pt idx="2">
                  <c:v>102.93</c:v>
                </c:pt>
                <c:pt idx="3">
                  <c:v>98.77</c:v>
                </c:pt>
                <c:pt idx="4">
                  <c:v>97.59</c:v>
                </c:pt>
              </c:numCache>
            </c:numRef>
          </c:val>
          <c:extLst>
            <c:ext xmlns:c16="http://schemas.microsoft.com/office/drawing/2014/chart" uri="{C3380CC4-5D6E-409C-BE32-E72D297353CC}">
              <c16:uniqueId val="{00000000-DB73-43B3-A8ED-9B32A3B589D0}"/>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100.42</c:v>
                </c:pt>
                <c:pt idx="1">
                  <c:v>98.77</c:v>
                </c:pt>
                <c:pt idx="2">
                  <c:v>95.79</c:v>
                </c:pt>
                <c:pt idx="3">
                  <c:v>98.3</c:v>
                </c:pt>
                <c:pt idx="4">
                  <c:v>93.82</c:v>
                </c:pt>
              </c:numCache>
            </c:numRef>
          </c:val>
          <c:smooth val="0"/>
          <c:extLst>
            <c:ext xmlns:c16="http://schemas.microsoft.com/office/drawing/2014/chart" uri="{C3380CC4-5D6E-409C-BE32-E72D297353CC}">
              <c16:uniqueId val="{00000001-DB73-43B3-A8ED-9B32A3B589D0}"/>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190.01</c:v>
                </c:pt>
                <c:pt idx="1">
                  <c:v>191.45</c:v>
                </c:pt>
                <c:pt idx="2">
                  <c:v>182.66</c:v>
                </c:pt>
                <c:pt idx="3">
                  <c:v>190.72</c:v>
                </c:pt>
                <c:pt idx="4">
                  <c:v>193.39</c:v>
                </c:pt>
              </c:numCache>
            </c:numRef>
          </c:val>
          <c:extLst>
            <c:ext xmlns:c16="http://schemas.microsoft.com/office/drawing/2014/chart" uri="{C3380CC4-5D6E-409C-BE32-E72D297353CC}">
              <c16:uniqueId val="{00000000-589D-4043-A3EF-074F291C038B}"/>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171.67</c:v>
                </c:pt>
                <c:pt idx="1">
                  <c:v>173.67</c:v>
                </c:pt>
                <c:pt idx="2">
                  <c:v>171.13</c:v>
                </c:pt>
                <c:pt idx="3">
                  <c:v>173.7</c:v>
                </c:pt>
                <c:pt idx="4">
                  <c:v>178.94</c:v>
                </c:pt>
              </c:numCache>
            </c:numRef>
          </c:val>
          <c:smooth val="0"/>
          <c:extLst>
            <c:ext xmlns:c16="http://schemas.microsoft.com/office/drawing/2014/chart" uri="{C3380CC4-5D6E-409C-BE32-E72D297353CC}">
              <c16:uniqueId val="{00000001-589D-4043-A3EF-074F291C038B}"/>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69.27</c:v>
                </c:pt>
                <c:pt idx="1">
                  <c:v>70.989999999999995</c:v>
                </c:pt>
                <c:pt idx="2">
                  <c:v>69.91</c:v>
                </c:pt>
                <c:pt idx="3">
                  <c:v>68.95</c:v>
                </c:pt>
                <c:pt idx="4">
                  <c:v>68.5</c:v>
                </c:pt>
              </c:numCache>
            </c:numRef>
          </c:val>
          <c:extLst>
            <c:ext xmlns:c16="http://schemas.microsoft.com/office/drawing/2014/chart" uri="{C3380CC4-5D6E-409C-BE32-E72D297353CC}">
              <c16:uniqueId val="{00000000-DC7C-43E9-A41E-AE4F5DA927DA}"/>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59.74</c:v>
                </c:pt>
                <c:pt idx="1">
                  <c:v>59.67</c:v>
                </c:pt>
                <c:pt idx="2">
                  <c:v>60.12</c:v>
                </c:pt>
                <c:pt idx="3">
                  <c:v>60.34</c:v>
                </c:pt>
                <c:pt idx="4">
                  <c:v>59.54</c:v>
                </c:pt>
              </c:numCache>
            </c:numRef>
          </c:val>
          <c:smooth val="0"/>
          <c:extLst>
            <c:ext xmlns:c16="http://schemas.microsoft.com/office/drawing/2014/chart" uri="{C3380CC4-5D6E-409C-BE32-E72D297353CC}">
              <c16:uniqueId val="{00000001-DC7C-43E9-A41E-AE4F5DA927DA}"/>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86.44</c:v>
                </c:pt>
                <c:pt idx="1">
                  <c:v>83.83</c:v>
                </c:pt>
                <c:pt idx="2">
                  <c:v>87.19</c:v>
                </c:pt>
                <c:pt idx="3">
                  <c:v>86.81</c:v>
                </c:pt>
                <c:pt idx="4">
                  <c:v>86.75</c:v>
                </c:pt>
              </c:numCache>
            </c:numRef>
          </c:val>
          <c:extLst>
            <c:ext xmlns:c16="http://schemas.microsoft.com/office/drawing/2014/chart" uri="{C3380CC4-5D6E-409C-BE32-E72D297353CC}">
              <c16:uniqueId val="{00000000-F552-43D7-A3F8-E68A8886CEA7}"/>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84.8</c:v>
                </c:pt>
                <c:pt idx="1">
                  <c:v>84.6</c:v>
                </c:pt>
                <c:pt idx="2">
                  <c:v>84.24</c:v>
                </c:pt>
                <c:pt idx="3">
                  <c:v>84.19</c:v>
                </c:pt>
                <c:pt idx="4">
                  <c:v>83.93</c:v>
                </c:pt>
              </c:numCache>
            </c:numRef>
          </c:val>
          <c:smooth val="0"/>
          <c:extLst>
            <c:ext xmlns:c16="http://schemas.microsoft.com/office/drawing/2014/chart" uri="{C3380CC4-5D6E-409C-BE32-E72D297353CC}">
              <c16:uniqueId val="{00000001-F552-43D7-A3F8-E68A8886CEA7}"/>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61" zoomScaleNormal="100" workbookViewId="0">
      <selection activeCell="BK28" sqref="BK2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茨城県　小美玉市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A5</v>
      </c>
      <c r="X8" s="75"/>
      <c r="Y8" s="75"/>
      <c r="Z8" s="75"/>
      <c r="AA8" s="75"/>
      <c r="AB8" s="75"/>
      <c r="AC8" s="75"/>
      <c r="AD8" s="75" t="str">
        <f>データ!$M$6</f>
        <v>非設置</v>
      </c>
      <c r="AE8" s="75"/>
      <c r="AF8" s="75"/>
      <c r="AG8" s="75"/>
      <c r="AH8" s="75"/>
      <c r="AI8" s="75"/>
      <c r="AJ8" s="75"/>
      <c r="AK8" s="2"/>
      <c r="AL8" s="66">
        <f>データ!$R$6</f>
        <v>49224</v>
      </c>
      <c r="AM8" s="66"/>
      <c r="AN8" s="66"/>
      <c r="AO8" s="66"/>
      <c r="AP8" s="66"/>
      <c r="AQ8" s="66"/>
      <c r="AR8" s="66"/>
      <c r="AS8" s="66"/>
      <c r="AT8" s="37">
        <f>データ!$S$6</f>
        <v>144.74</v>
      </c>
      <c r="AU8" s="38"/>
      <c r="AV8" s="38"/>
      <c r="AW8" s="38"/>
      <c r="AX8" s="38"/>
      <c r="AY8" s="38"/>
      <c r="AZ8" s="38"/>
      <c r="BA8" s="38"/>
      <c r="BB8" s="55">
        <f>データ!$T$6</f>
        <v>340.09</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49.06</v>
      </c>
      <c r="J10" s="38"/>
      <c r="K10" s="38"/>
      <c r="L10" s="38"/>
      <c r="M10" s="38"/>
      <c r="N10" s="38"/>
      <c r="O10" s="65"/>
      <c r="P10" s="55">
        <f>データ!$P$6</f>
        <v>76.95</v>
      </c>
      <c r="Q10" s="55"/>
      <c r="R10" s="55"/>
      <c r="S10" s="55"/>
      <c r="T10" s="55"/>
      <c r="U10" s="55"/>
      <c r="V10" s="55"/>
      <c r="W10" s="66">
        <f>データ!$Q$6</f>
        <v>3487</v>
      </c>
      <c r="X10" s="66"/>
      <c r="Y10" s="66"/>
      <c r="Z10" s="66"/>
      <c r="AA10" s="66"/>
      <c r="AB10" s="66"/>
      <c r="AC10" s="66"/>
      <c r="AD10" s="2"/>
      <c r="AE10" s="2"/>
      <c r="AF10" s="2"/>
      <c r="AG10" s="2"/>
      <c r="AH10" s="2"/>
      <c r="AI10" s="2"/>
      <c r="AJ10" s="2"/>
      <c r="AK10" s="2"/>
      <c r="AL10" s="66">
        <f>データ!$U$6</f>
        <v>37698</v>
      </c>
      <c r="AM10" s="66"/>
      <c r="AN10" s="66"/>
      <c r="AO10" s="66"/>
      <c r="AP10" s="66"/>
      <c r="AQ10" s="66"/>
      <c r="AR10" s="66"/>
      <c r="AS10" s="66"/>
      <c r="AT10" s="37">
        <f>データ!$V$6</f>
        <v>125.28</v>
      </c>
      <c r="AU10" s="38"/>
      <c r="AV10" s="38"/>
      <c r="AW10" s="38"/>
      <c r="AX10" s="38"/>
      <c r="AY10" s="38"/>
      <c r="AZ10" s="38"/>
      <c r="BA10" s="38"/>
      <c r="BB10" s="55">
        <f>データ!$W$6</f>
        <v>300.91000000000003</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113</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111</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112</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1Lju7Nz5AkyiSRjrzLG1rf/DCdYC7j2FC9yJqUoh11xmO4MoQ1QfOFzMov1oFadzQDhHr1y3n7+WzKTQHj4QWQ==" saltValue="teYuNhnGq1u61wfjWn7TC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82368</v>
      </c>
      <c r="D6" s="20">
        <f t="shared" si="3"/>
        <v>46</v>
      </c>
      <c r="E6" s="20">
        <f t="shared" si="3"/>
        <v>1</v>
      </c>
      <c r="F6" s="20">
        <f t="shared" si="3"/>
        <v>0</v>
      </c>
      <c r="G6" s="20">
        <f t="shared" si="3"/>
        <v>1</v>
      </c>
      <c r="H6" s="20" t="str">
        <f t="shared" si="3"/>
        <v>茨城県　小美玉市</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49.06</v>
      </c>
      <c r="P6" s="21">
        <f t="shared" si="3"/>
        <v>76.95</v>
      </c>
      <c r="Q6" s="21">
        <f t="shared" si="3"/>
        <v>3487</v>
      </c>
      <c r="R6" s="21">
        <f t="shared" si="3"/>
        <v>49224</v>
      </c>
      <c r="S6" s="21">
        <f t="shared" si="3"/>
        <v>144.74</v>
      </c>
      <c r="T6" s="21">
        <f t="shared" si="3"/>
        <v>340.09</v>
      </c>
      <c r="U6" s="21">
        <f t="shared" si="3"/>
        <v>37698</v>
      </c>
      <c r="V6" s="21">
        <f t="shared" si="3"/>
        <v>125.28</v>
      </c>
      <c r="W6" s="21">
        <f t="shared" si="3"/>
        <v>300.91000000000003</v>
      </c>
      <c r="X6" s="22">
        <f>IF(X7="",NA(),X7)</f>
        <v>101.68</v>
      </c>
      <c r="Y6" s="22">
        <f t="shared" ref="Y6:AG6" si="4">IF(Y7="",NA(),Y7)</f>
        <v>101.08</v>
      </c>
      <c r="Z6" s="22">
        <f t="shared" si="4"/>
        <v>105.53</v>
      </c>
      <c r="AA6" s="22">
        <f t="shared" si="4"/>
        <v>101.67</v>
      </c>
      <c r="AB6" s="22">
        <f t="shared" si="4"/>
        <v>102.99</v>
      </c>
      <c r="AC6" s="22">
        <f t="shared" si="4"/>
        <v>110.66</v>
      </c>
      <c r="AD6" s="22">
        <f t="shared" si="4"/>
        <v>109.01</v>
      </c>
      <c r="AE6" s="22">
        <f t="shared" si="4"/>
        <v>108.83</v>
      </c>
      <c r="AF6" s="22">
        <f t="shared" si="4"/>
        <v>109.23</v>
      </c>
      <c r="AG6" s="22">
        <f t="shared" si="4"/>
        <v>108.04</v>
      </c>
      <c r="AH6" s="21" t="str">
        <f>IF(AH7="","",IF(AH7="-","【-】","【"&amp;SUBSTITUTE(TEXT(AH7,"#,##0.00"),"-","△")&amp;"】"))</f>
        <v>【108.70】</v>
      </c>
      <c r="AI6" s="21">
        <f>IF(AI7="",NA(),AI7)</f>
        <v>0</v>
      </c>
      <c r="AJ6" s="21">
        <f t="shared" ref="AJ6:AR6" si="5">IF(AJ7="",NA(),AJ7)</f>
        <v>0</v>
      </c>
      <c r="AK6" s="21">
        <f t="shared" si="5"/>
        <v>0</v>
      </c>
      <c r="AL6" s="21">
        <f t="shared" si="5"/>
        <v>0</v>
      </c>
      <c r="AM6" s="21">
        <f t="shared" si="5"/>
        <v>0</v>
      </c>
      <c r="AN6" s="22">
        <f t="shared" si="5"/>
        <v>2.74</v>
      </c>
      <c r="AO6" s="22">
        <f t="shared" si="5"/>
        <v>3.7</v>
      </c>
      <c r="AP6" s="22">
        <f t="shared" si="5"/>
        <v>4.34</v>
      </c>
      <c r="AQ6" s="22">
        <f t="shared" si="5"/>
        <v>4.6900000000000004</v>
      </c>
      <c r="AR6" s="22">
        <f t="shared" si="5"/>
        <v>4.72</v>
      </c>
      <c r="AS6" s="21" t="str">
        <f>IF(AS7="","",IF(AS7="-","【-】","【"&amp;SUBSTITUTE(TEXT(AS7,"#,##0.00"),"-","△")&amp;"】"))</f>
        <v>【1.34】</v>
      </c>
      <c r="AT6" s="22">
        <f>IF(AT7="",NA(),AT7)</f>
        <v>277.37</v>
      </c>
      <c r="AU6" s="22">
        <f t="shared" ref="AU6:BC6" si="6">IF(AU7="",NA(),AU7)</f>
        <v>241.91</v>
      </c>
      <c r="AV6" s="22">
        <f t="shared" si="6"/>
        <v>232.12</v>
      </c>
      <c r="AW6" s="22">
        <f t="shared" si="6"/>
        <v>254.44</v>
      </c>
      <c r="AX6" s="22">
        <f t="shared" si="6"/>
        <v>251.16</v>
      </c>
      <c r="AY6" s="22">
        <f t="shared" si="6"/>
        <v>366.03</v>
      </c>
      <c r="AZ6" s="22">
        <f t="shared" si="6"/>
        <v>365.18</v>
      </c>
      <c r="BA6" s="22">
        <f t="shared" si="6"/>
        <v>327.77</v>
      </c>
      <c r="BB6" s="22">
        <f t="shared" si="6"/>
        <v>338.02</v>
      </c>
      <c r="BC6" s="22">
        <f t="shared" si="6"/>
        <v>345.94</v>
      </c>
      <c r="BD6" s="21" t="str">
        <f>IF(BD7="","",IF(BD7="-","【-】","【"&amp;SUBSTITUTE(TEXT(BD7,"#,##0.00"),"-","△")&amp;"】"))</f>
        <v>【252.29】</v>
      </c>
      <c r="BE6" s="22">
        <f>IF(BE7="",NA(),BE7)</f>
        <v>754.28</v>
      </c>
      <c r="BF6" s="22">
        <f t="shared" ref="BF6:BN6" si="7">IF(BF7="",NA(),BF7)</f>
        <v>757.23</v>
      </c>
      <c r="BG6" s="22">
        <f t="shared" si="7"/>
        <v>759.03</v>
      </c>
      <c r="BH6" s="22">
        <f t="shared" si="7"/>
        <v>791.01</v>
      </c>
      <c r="BI6" s="22">
        <f t="shared" si="7"/>
        <v>820.98</v>
      </c>
      <c r="BJ6" s="22">
        <f t="shared" si="7"/>
        <v>370.12</v>
      </c>
      <c r="BK6" s="22">
        <f t="shared" si="7"/>
        <v>371.65</v>
      </c>
      <c r="BL6" s="22">
        <f t="shared" si="7"/>
        <v>397.1</v>
      </c>
      <c r="BM6" s="22">
        <f t="shared" si="7"/>
        <v>379.91</v>
      </c>
      <c r="BN6" s="22">
        <f t="shared" si="7"/>
        <v>386.61</v>
      </c>
      <c r="BO6" s="21" t="str">
        <f>IF(BO7="","",IF(BO7="-","【-】","【"&amp;SUBSTITUTE(TEXT(BO7,"#,##0.00"),"-","△")&amp;"】"))</f>
        <v>【268.07】</v>
      </c>
      <c r="BP6" s="22">
        <f>IF(BP7="",NA(),BP7)</f>
        <v>99.2</v>
      </c>
      <c r="BQ6" s="22">
        <f t="shared" ref="BQ6:BY6" si="8">IF(BQ7="",NA(),BQ7)</f>
        <v>98.58</v>
      </c>
      <c r="BR6" s="22">
        <f t="shared" si="8"/>
        <v>102.93</v>
      </c>
      <c r="BS6" s="22">
        <f t="shared" si="8"/>
        <v>98.77</v>
      </c>
      <c r="BT6" s="22">
        <f t="shared" si="8"/>
        <v>97.59</v>
      </c>
      <c r="BU6" s="22">
        <f t="shared" si="8"/>
        <v>100.42</v>
      </c>
      <c r="BV6" s="22">
        <f t="shared" si="8"/>
        <v>98.77</v>
      </c>
      <c r="BW6" s="22">
        <f t="shared" si="8"/>
        <v>95.79</v>
      </c>
      <c r="BX6" s="22">
        <f t="shared" si="8"/>
        <v>98.3</v>
      </c>
      <c r="BY6" s="22">
        <f t="shared" si="8"/>
        <v>93.82</v>
      </c>
      <c r="BZ6" s="21" t="str">
        <f>IF(BZ7="","",IF(BZ7="-","【-】","【"&amp;SUBSTITUTE(TEXT(BZ7,"#,##0.00"),"-","△")&amp;"】"))</f>
        <v>【97.47】</v>
      </c>
      <c r="CA6" s="22">
        <f>IF(CA7="",NA(),CA7)</f>
        <v>190.01</v>
      </c>
      <c r="CB6" s="22">
        <f t="shared" ref="CB6:CJ6" si="9">IF(CB7="",NA(),CB7)</f>
        <v>191.45</v>
      </c>
      <c r="CC6" s="22">
        <f t="shared" si="9"/>
        <v>182.66</v>
      </c>
      <c r="CD6" s="22">
        <f t="shared" si="9"/>
        <v>190.72</v>
      </c>
      <c r="CE6" s="22">
        <f t="shared" si="9"/>
        <v>193.39</v>
      </c>
      <c r="CF6" s="22">
        <f t="shared" si="9"/>
        <v>171.67</v>
      </c>
      <c r="CG6" s="22">
        <f t="shared" si="9"/>
        <v>173.67</v>
      </c>
      <c r="CH6" s="22">
        <f t="shared" si="9"/>
        <v>171.13</v>
      </c>
      <c r="CI6" s="22">
        <f t="shared" si="9"/>
        <v>173.7</v>
      </c>
      <c r="CJ6" s="22">
        <f t="shared" si="9"/>
        <v>178.94</v>
      </c>
      <c r="CK6" s="21" t="str">
        <f>IF(CK7="","",IF(CK7="-","【-】","【"&amp;SUBSTITUTE(TEXT(CK7,"#,##0.00"),"-","△")&amp;"】"))</f>
        <v>【174.75】</v>
      </c>
      <c r="CL6" s="22">
        <f>IF(CL7="",NA(),CL7)</f>
        <v>69.27</v>
      </c>
      <c r="CM6" s="22">
        <f t="shared" ref="CM6:CU6" si="10">IF(CM7="",NA(),CM7)</f>
        <v>70.989999999999995</v>
      </c>
      <c r="CN6" s="22">
        <f t="shared" si="10"/>
        <v>69.91</v>
      </c>
      <c r="CO6" s="22">
        <f t="shared" si="10"/>
        <v>68.95</v>
      </c>
      <c r="CP6" s="22">
        <f t="shared" si="10"/>
        <v>68.5</v>
      </c>
      <c r="CQ6" s="22">
        <f t="shared" si="10"/>
        <v>59.74</v>
      </c>
      <c r="CR6" s="22">
        <f t="shared" si="10"/>
        <v>59.67</v>
      </c>
      <c r="CS6" s="22">
        <f t="shared" si="10"/>
        <v>60.12</v>
      </c>
      <c r="CT6" s="22">
        <f t="shared" si="10"/>
        <v>60.34</v>
      </c>
      <c r="CU6" s="22">
        <f t="shared" si="10"/>
        <v>59.54</v>
      </c>
      <c r="CV6" s="21" t="str">
        <f>IF(CV7="","",IF(CV7="-","【-】","【"&amp;SUBSTITUTE(TEXT(CV7,"#,##0.00"),"-","△")&amp;"】"))</f>
        <v>【59.97】</v>
      </c>
      <c r="CW6" s="22">
        <f>IF(CW7="",NA(),CW7)</f>
        <v>86.44</v>
      </c>
      <c r="CX6" s="22">
        <f t="shared" ref="CX6:DF6" si="11">IF(CX7="",NA(),CX7)</f>
        <v>83.83</v>
      </c>
      <c r="CY6" s="22">
        <f t="shared" si="11"/>
        <v>87.19</v>
      </c>
      <c r="CZ6" s="22">
        <f t="shared" si="11"/>
        <v>86.81</v>
      </c>
      <c r="DA6" s="22">
        <f t="shared" si="11"/>
        <v>86.75</v>
      </c>
      <c r="DB6" s="22">
        <f t="shared" si="11"/>
        <v>84.8</v>
      </c>
      <c r="DC6" s="22">
        <f t="shared" si="11"/>
        <v>84.6</v>
      </c>
      <c r="DD6" s="22">
        <f t="shared" si="11"/>
        <v>84.24</v>
      </c>
      <c r="DE6" s="22">
        <f t="shared" si="11"/>
        <v>84.19</v>
      </c>
      <c r="DF6" s="22">
        <f t="shared" si="11"/>
        <v>83.93</v>
      </c>
      <c r="DG6" s="21" t="str">
        <f>IF(DG7="","",IF(DG7="-","【-】","【"&amp;SUBSTITUTE(TEXT(DG7,"#,##0.00"),"-","△")&amp;"】"))</f>
        <v>【89.76】</v>
      </c>
      <c r="DH6" s="22">
        <f>IF(DH7="",NA(),DH7)</f>
        <v>41.24</v>
      </c>
      <c r="DI6" s="22">
        <f t="shared" ref="DI6:DQ6" si="12">IF(DI7="",NA(),DI7)</f>
        <v>41.06</v>
      </c>
      <c r="DJ6" s="22">
        <f t="shared" si="12"/>
        <v>40.86</v>
      </c>
      <c r="DK6" s="22">
        <f t="shared" si="12"/>
        <v>41.57</v>
      </c>
      <c r="DL6" s="22">
        <f t="shared" si="12"/>
        <v>41.82</v>
      </c>
      <c r="DM6" s="22">
        <f t="shared" si="12"/>
        <v>47.66</v>
      </c>
      <c r="DN6" s="22">
        <f t="shared" si="12"/>
        <v>48.17</v>
      </c>
      <c r="DO6" s="22">
        <f t="shared" si="12"/>
        <v>48.83</v>
      </c>
      <c r="DP6" s="22">
        <f t="shared" si="12"/>
        <v>49.96</v>
      </c>
      <c r="DQ6" s="22">
        <f t="shared" si="12"/>
        <v>50.82</v>
      </c>
      <c r="DR6" s="21" t="str">
        <f>IF(DR7="","",IF(DR7="-","【-】","【"&amp;SUBSTITUTE(TEXT(DR7,"#,##0.00"),"-","△")&amp;"】"))</f>
        <v>【51.51】</v>
      </c>
      <c r="DS6" s="21">
        <f>IF(DS7="",NA(),DS7)</f>
        <v>0</v>
      </c>
      <c r="DT6" s="21">
        <f t="shared" ref="DT6:EB6" si="13">IF(DT7="",NA(),DT7)</f>
        <v>0</v>
      </c>
      <c r="DU6" s="21">
        <f t="shared" si="13"/>
        <v>0</v>
      </c>
      <c r="DV6" s="21">
        <f t="shared" si="13"/>
        <v>0</v>
      </c>
      <c r="DW6" s="21">
        <f t="shared" si="13"/>
        <v>0</v>
      </c>
      <c r="DX6" s="22">
        <f t="shared" si="13"/>
        <v>15.1</v>
      </c>
      <c r="DY6" s="22">
        <f t="shared" si="13"/>
        <v>17.12</v>
      </c>
      <c r="DZ6" s="22">
        <f t="shared" si="13"/>
        <v>18.18</v>
      </c>
      <c r="EA6" s="22">
        <f t="shared" si="13"/>
        <v>19.32</v>
      </c>
      <c r="EB6" s="22">
        <f t="shared" si="13"/>
        <v>21.16</v>
      </c>
      <c r="EC6" s="21" t="str">
        <f>IF(EC7="","",IF(EC7="-","【-】","【"&amp;SUBSTITUTE(TEXT(EC7,"#,##0.00"),"-","△")&amp;"】"))</f>
        <v>【23.75】</v>
      </c>
      <c r="ED6" s="22">
        <f>IF(ED7="",NA(),ED7)</f>
        <v>1.66</v>
      </c>
      <c r="EE6" s="22">
        <f t="shared" ref="EE6:EM6" si="14">IF(EE7="",NA(),EE7)</f>
        <v>1.44</v>
      </c>
      <c r="EF6" s="22">
        <f t="shared" si="14"/>
        <v>1.73</v>
      </c>
      <c r="EG6" s="22">
        <f t="shared" si="14"/>
        <v>1.07</v>
      </c>
      <c r="EH6" s="22">
        <f t="shared" si="14"/>
        <v>1.86</v>
      </c>
      <c r="EI6" s="22">
        <f t="shared" si="14"/>
        <v>0.57999999999999996</v>
      </c>
      <c r="EJ6" s="22">
        <f t="shared" si="14"/>
        <v>0.54</v>
      </c>
      <c r="EK6" s="22">
        <f t="shared" si="14"/>
        <v>0.56999999999999995</v>
      </c>
      <c r="EL6" s="22">
        <f t="shared" si="14"/>
        <v>0.52</v>
      </c>
      <c r="EM6" s="22">
        <f t="shared" si="14"/>
        <v>0.48</v>
      </c>
      <c r="EN6" s="21" t="str">
        <f>IF(EN7="","",IF(EN7="-","【-】","【"&amp;SUBSTITUTE(TEXT(EN7,"#,##0.00"),"-","△")&amp;"】"))</f>
        <v>【0.67】</v>
      </c>
    </row>
    <row r="7" spans="1:144" s="23" customFormat="1" x14ac:dyDescent="0.15">
      <c r="A7" s="15"/>
      <c r="B7" s="24">
        <v>2022</v>
      </c>
      <c r="C7" s="24">
        <v>82368</v>
      </c>
      <c r="D7" s="24">
        <v>46</v>
      </c>
      <c r="E7" s="24">
        <v>1</v>
      </c>
      <c r="F7" s="24">
        <v>0</v>
      </c>
      <c r="G7" s="24">
        <v>1</v>
      </c>
      <c r="H7" s="24" t="s">
        <v>93</v>
      </c>
      <c r="I7" s="24" t="s">
        <v>94</v>
      </c>
      <c r="J7" s="24" t="s">
        <v>95</v>
      </c>
      <c r="K7" s="24" t="s">
        <v>96</v>
      </c>
      <c r="L7" s="24" t="s">
        <v>97</v>
      </c>
      <c r="M7" s="24" t="s">
        <v>98</v>
      </c>
      <c r="N7" s="25" t="s">
        <v>99</v>
      </c>
      <c r="O7" s="25">
        <v>49.06</v>
      </c>
      <c r="P7" s="25">
        <v>76.95</v>
      </c>
      <c r="Q7" s="25">
        <v>3487</v>
      </c>
      <c r="R7" s="25">
        <v>49224</v>
      </c>
      <c r="S7" s="25">
        <v>144.74</v>
      </c>
      <c r="T7" s="25">
        <v>340.09</v>
      </c>
      <c r="U7" s="25">
        <v>37698</v>
      </c>
      <c r="V7" s="25">
        <v>125.28</v>
      </c>
      <c r="W7" s="25">
        <v>300.91000000000003</v>
      </c>
      <c r="X7" s="25">
        <v>101.68</v>
      </c>
      <c r="Y7" s="25">
        <v>101.08</v>
      </c>
      <c r="Z7" s="25">
        <v>105.53</v>
      </c>
      <c r="AA7" s="25">
        <v>101.67</v>
      </c>
      <c r="AB7" s="25">
        <v>102.99</v>
      </c>
      <c r="AC7" s="25">
        <v>110.66</v>
      </c>
      <c r="AD7" s="25">
        <v>109.01</v>
      </c>
      <c r="AE7" s="25">
        <v>108.83</v>
      </c>
      <c r="AF7" s="25">
        <v>109.23</v>
      </c>
      <c r="AG7" s="25">
        <v>108.04</v>
      </c>
      <c r="AH7" s="25">
        <v>108.7</v>
      </c>
      <c r="AI7" s="25">
        <v>0</v>
      </c>
      <c r="AJ7" s="25">
        <v>0</v>
      </c>
      <c r="AK7" s="25">
        <v>0</v>
      </c>
      <c r="AL7" s="25">
        <v>0</v>
      </c>
      <c r="AM7" s="25">
        <v>0</v>
      </c>
      <c r="AN7" s="25">
        <v>2.74</v>
      </c>
      <c r="AO7" s="25">
        <v>3.7</v>
      </c>
      <c r="AP7" s="25">
        <v>4.34</v>
      </c>
      <c r="AQ7" s="25">
        <v>4.6900000000000004</v>
      </c>
      <c r="AR7" s="25">
        <v>4.72</v>
      </c>
      <c r="AS7" s="25">
        <v>1.34</v>
      </c>
      <c r="AT7" s="25">
        <v>277.37</v>
      </c>
      <c r="AU7" s="25">
        <v>241.91</v>
      </c>
      <c r="AV7" s="25">
        <v>232.12</v>
      </c>
      <c r="AW7" s="25">
        <v>254.44</v>
      </c>
      <c r="AX7" s="25">
        <v>251.16</v>
      </c>
      <c r="AY7" s="25">
        <v>366.03</v>
      </c>
      <c r="AZ7" s="25">
        <v>365.18</v>
      </c>
      <c r="BA7" s="25">
        <v>327.77</v>
      </c>
      <c r="BB7" s="25">
        <v>338.02</v>
      </c>
      <c r="BC7" s="25">
        <v>345.94</v>
      </c>
      <c r="BD7" s="25">
        <v>252.29</v>
      </c>
      <c r="BE7" s="25">
        <v>754.28</v>
      </c>
      <c r="BF7" s="25">
        <v>757.23</v>
      </c>
      <c r="BG7" s="25">
        <v>759.03</v>
      </c>
      <c r="BH7" s="25">
        <v>791.01</v>
      </c>
      <c r="BI7" s="25">
        <v>820.98</v>
      </c>
      <c r="BJ7" s="25">
        <v>370.12</v>
      </c>
      <c r="BK7" s="25">
        <v>371.65</v>
      </c>
      <c r="BL7" s="25">
        <v>397.1</v>
      </c>
      <c r="BM7" s="25">
        <v>379.91</v>
      </c>
      <c r="BN7" s="25">
        <v>386.61</v>
      </c>
      <c r="BO7" s="25">
        <v>268.07</v>
      </c>
      <c r="BP7" s="25">
        <v>99.2</v>
      </c>
      <c r="BQ7" s="25">
        <v>98.58</v>
      </c>
      <c r="BR7" s="25">
        <v>102.93</v>
      </c>
      <c r="BS7" s="25">
        <v>98.77</v>
      </c>
      <c r="BT7" s="25">
        <v>97.59</v>
      </c>
      <c r="BU7" s="25">
        <v>100.42</v>
      </c>
      <c r="BV7" s="25">
        <v>98.77</v>
      </c>
      <c r="BW7" s="25">
        <v>95.79</v>
      </c>
      <c r="BX7" s="25">
        <v>98.3</v>
      </c>
      <c r="BY7" s="25">
        <v>93.82</v>
      </c>
      <c r="BZ7" s="25">
        <v>97.47</v>
      </c>
      <c r="CA7" s="25">
        <v>190.01</v>
      </c>
      <c r="CB7" s="25">
        <v>191.45</v>
      </c>
      <c r="CC7" s="25">
        <v>182.66</v>
      </c>
      <c r="CD7" s="25">
        <v>190.72</v>
      </c>
      <c r="CE7" s="25">
        <v>193.39</v>
      </c>
      <c r="CF7" s="25">
        <v>171.67</v>
      </c>
      <c r="CG7" s="25">
        <v>173.67</v>
      </c>
      <c r="CH7" s="25">
        <v>171.13</v>
      </c>
      <c r="CI7" s="25">
        <v>173.7</v>
      </c>
      <c r="CJ7" s="25">
        <v>178.94</v>
      </c>
      <c r="CK7" s="25">
        <v>174.75</v>
      </c>
      <c r="CL7" s="25">
        <v>69.27</v>
      </c>
      <c r="CM7" s="25">
        <v>70.989999999999995</v>
      </c>
      <c r="CN7" s="25">
        <v>69.91</v>
      </c>
      <c r="CO7" s="25">
        <v>68.95</v>
      </c>
      <c r="CP7" s="25">
        <v>68.5</v>
      </c>
      <c r="CQ7" s="25">
        <v>59.74</v>
      </c>
      <c r="CR7" s="25">
        <v>59.67</v>
      </c>
      <c r="CS7" s="25">
        <v>60.12</v>
      </c>
      <c r="CT7" s="25">
        <v>60.34</v>
      </c>
      <c r="CU7" s="25">
        <v>59.54</v>
      </c>
      <c r="CV7" s="25">
        <v>59.97</v>
      </c>
      <c r="CW7" s="25">
        <v>86.44</v>
      </c>
      <c r="CX7" s="25">
        <v>83.83</v>
      </c>
      <c r="CY7" s="25">
        <v>87.19</v>
      </c>
      <c r="CZ7" s="25">
        <v>86.81</v>
      </c>
      <c r="DA7" s="25">
        <v>86.75</v>
      </c>
      <c r="DB7" s="25">
        <v>84.8</v>
      </c>
      <c r="DC7" s="25">
        <v>84.6</v>
      </c>
      <c r="DD7" s="25">
        <v>84.24</v>
      </c>
      <c r="DE7" s="25">
        <v>84.19</v>
      </c>
      <c r="DF7" s="25">
        <v>83.93</v>
      </c>
      <c r="DG7" s="25">
        <v>89.76</v>
      </c>
      <c r="DH7" s="25">
        <v>41.24</v>
      </c>
      <c r="DI7" s="25">
        <v>41.06</v>
      </c>
      <c r="DJ7" s="25">
        <v>40.86</v>
      </c>
      <c r="DK7" s="25">
        <v>41.57</v>
      </c>
      <c r="DL7" s="25">
        <v>41.82</v>
      </c>
      <c r="DM7" s="25">
        <v>47.66</v>
      </c>
      <c r="DN7" s="25">
        <v>48.17</v>
      </c>
      <c r="DO7" s="25">
        <v>48.83</v>
      </c>
      <c r="DP7" s="25">
        <v>49.96</v>
      </c>
      <c r="DQ7" s="25">
        <v>50.82</v>
      </c>
      <c r="DR7" s="25">
        <v>51.51</v>
      </c>
      <c r="DS7" s="25">
        <v>0</v>
      </c>
      <c r="DT7" s="25">
        <v>0</v>
      </c>
      <c r="DU7" s="25">
        <v>0</v>
      </c>
      <c r="DV7" s="25">
        <v>0</v>
      </c>
      <c r="DW7" s="25">
        <v>0</v>
      </c>
      <c r="DX7" s="25">
        <v>15.1</v>
      </c>
      <c r="DY7" s="25">
        <v>17.12</v>
      </c>
      <c r="DZ7" s="25">
        <v>18.18</v>
      </c>
      <c r="EA7" s="25">
        <v>19.32</v>
      </c>
      <c r="EB7" s="25">
        <v>21.16</v>
      </c>
      <c r="EC7" s="25">
        <v>23.75</v>
      </c>
      <c r="ED7" s="25">
        <v>1.66</v>
      </c>
      <c r="EE7" s="25">
        <v>1.44</v>
      </c>
      <c r="EF7" s="25">
        <v>1.73</v>
      </c>
      <c r="EG7" s="25">
        <v>1.07</v>
      </c>
      <c r="EH7" s="25">
        <v>1.86</v>
      </c>
      <c r="EI7" s="25">
        <v>0.57999999999999996</v>
      </c>
      <c r="EJ7" s="25">
        <v>0.54</v>
      </c>
      <c r="EK7" s="25">
        <v>0.56999999999999995</v>
      </c>
      <c r="EL7" s="25">
        <v>0.52</v>
      </c>
      <c r="EM7" s="25">
        <v>0.48</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109</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穐間 吉宏</cp:lastModifiedBy>
  <cp:lastPrinted>2024-01-31T00:48:20Z</cp:lastPrinted>
  <dcterms:created xsi:type="dcterms:W3CDTF">2023-12-05T00:50:14Z</dcterms:created>
  <dcterms:modified xsi:type="dcterms:W3CDTF">2024-01-31T00:49:34Z</dcterms:modified>
  <cp:category/>
</cp:coreProperties>
</file>