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8.調査物（県・その他）\R5年度\一般財政関係\R6.3.13〆：令和4年度財政状況資料集の作成等について\1.再提出\"/>
    </mc:Choice>
  </mc:AlternateContent>
  <bookViews>
    <workbookView xWindow="0" yWindow="0" windowWidth="15360" windowHeight="7635" activeTab="2"/>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W38" i="10"/>
  <c r="BW39" i="10" s="1"/>
  <c r="BW40" i="10" s="1"/>
  <c r="BW41" i="10" s="1"/>
  <c r="BE38" i="10"/>
  <c r="AM38" i="10"/>
  <c r="U38" i="10"/>
  <c r="C38" i="10"/>
  <c r="CO37" i="10"/>
  <c r="BW37" i="10"/>
  <c r="BE37" i="10"/>
  <c r="AM37" i="10"/>
  <c r="U37" i="10"/>
  <c r="C37" i="10"/>
  <c r="CO36" i="10"/>
  <c r="BW36" i="10"/>
  <c r="BE36" i="10"/>
  <c r="AM36" i="10"/>
  <c r="U36" i="10"/>
  <c r="C36" i="10"/>
  <c r="BW35" i="10"/>
  <c r="BE35" i="10"/>
  <c r="AM35" i="10"/>
  <c r="U35" i="10"/>
  <c r="C35" i="10"/>
  <c r="BW34" i="10"/>
  <c r="BE34" i="10"/>
  <c r="AM34" i="10"/>
  <c r="U34" i="10"/>
  <c r="C34" i="10"/>
  <c r="CO34" i="10" l="1"/>
  <c r="CO35" i="10" s="1"/>
  <c r="BW42" i="10"/>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<sst xmlns="http://schemas.openxmlformats.org/spreadsheetml/2006/main" count="1119" uniqueCount="606">
  <si>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</si>
  <si>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</si>
  <si>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</si>
  <si>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</si>
  <si>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</si>
  <si>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</si>
  <si>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</si>
  <si>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</si>
  <si>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</si>
  <si>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</si>
  <si>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</si>
  <si>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</si>
  <si>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</si>
  <si>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</si>
  <si>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</si>
  <si>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</si>
  <si>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</si>
  <si>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</si>
  <si>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</si>
  <si>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</si>
  <si>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</si>
  <si>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</si>
  <si>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</si>
  <si>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</si>
  <si>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</si>
  <si>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</si>
  <si>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</si>
  <si>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</si>
  <si>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</si>
  <si>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</si>
  <si>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</si>
  <si>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</si>
  <si>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</si>
  <si>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</si>
  <si>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</si>
  <si>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</si>
  <si>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</si>
  <si>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</si>
  <si>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</si>
  <si>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</si>
  <si>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</si>
  <si>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</si>
  <si>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</si>
  <si>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</si>
  <si>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</si>
  <si>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</si>
  <si>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</si>
  <si>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</si>
  <si>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</si>
  <si>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</si>
  <si>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</si>
  <si>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</si>
  <si>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</si>
  <si>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</si>
  <si>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</si>
  <si>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</si>
  <si>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</si>
  <si>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</si>
  <si>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</si>
  <si>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</si>
  <si>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</si>
  <si>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</si>
  <si>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</si>
  <si>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</si>
  <si>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</si>
  <si>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</si>
  <si>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</si>
  <si>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</si>
  <si>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</si>
  <si>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</si>
  <si>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</si>
  <si>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</si>
  <si>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</si>
  <si>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</si>
  <si>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</si>
  <si>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</si>
  <si>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</si>
  <si>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</si>
  <si>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</si>
  <si>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</si>
  <si>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</si>
  <si>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</si>
  <si>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</si>
  <si>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</si>
  <si>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</si>
  <si>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</si>
  <si>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</si>
  <si>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</si>
  <si>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</si>
  <si>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</si>
  <si>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</si>
  <si>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</si>
  <si>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</si>
  <si>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</si>
  <si>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</si>
  <si>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</si>
  <si>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</si>
  <si>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</si>
  <si>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</si>
  <si>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</si>
  <si>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</si>
  <si>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</si>
  <si>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</si>
  <si>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</si>
  <si>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</si>
  <si>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</si>
  <si>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</si>
  <si>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</si>
  <si>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</si>
  <si>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</si>
  <si>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</si>
  <si>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</si>
  <si>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</si>
  <si>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</si>
  <si>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</si>
  <si>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</si>
  <si>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</si>
  <si>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</si>
  <si>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</si>
  <si>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</si>
  <si>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</si>
  <si>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</si>
  <si>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</si>
  <si>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</si>
  <si>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</si>
  <si>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</si>
  <si>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</si>
  <si>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</si>
  <si>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</si>
  <si>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</si>
  <si>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</si>
  <si>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</si>
  <si>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</si>
  <si>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</si>
  <si>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</si>
  <si>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</si>
  <si>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</si>
  <si>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</si>
  <si>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</si>
  <si>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</si>
  <si>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</si>
  <si>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</si>
  <si>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</si>
  <si>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</si>
  <si>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</si>
  <si>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</si>
  <si>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</si>
  <si>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</si>
  <si>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</si>
  <si>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</si>
  <si>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</si>
  <si>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</si>
  <si>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</si>
  <si>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</si>
  <si>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</si>
  <si>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</si>
  <si>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</si>
  <si>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</si>
  <si>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</si>
  <si>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</si>
  <si>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</si>
  <si>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</si>
  <si>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</si>
  <si>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</si>
  <si>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</si>
  <si>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</si>
  <si>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</si>
  <si>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</si>
  <si>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</si>
  <si>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</si>
  <si>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</si>
  <si>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</si>
  <si>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</si>
  <si>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</si>
  <si>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</si>
  <si>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</si>
  <si>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</si>
  <si>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</si>
  <si>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</si>
  <si>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</si>
  <si>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</si>
  <si>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</si>
  <si>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</si>
  <si>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</si>
  <si>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</si>
  <si>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</si>
  <si>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</si>
  <si>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</si>
  <si>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</si>
  <si>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</si>
  <si>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</si>
  <si>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</si>
  <si>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</si>
  <si>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</si>
  <si>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</si>
  <si>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</si>
  <si>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</si>
  <si>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</si>
  <si>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</si>
  <si>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</si>
  <si>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</si>
  <si>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</si>
  <si>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</si>
  <si>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</si>
  <si>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</si>
  <si>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</si>
  <si>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</si>
  <si>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</si>
  <si>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</si>
  <si>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</si>
  <si>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</si>
  <si>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</si>
  <si>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</si>
  <si>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</si>
  <si>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</si>
  <si>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</si>
  <si>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</si>
  <si>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</si>
  <si>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</si>
  <si>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</si>
  <si>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</si>
  <si>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</si>
  <si>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</si>
  <si>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</si>
  <si>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</si>
  <si>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</si>
  <si>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</si>
  <si>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</si>
  <si>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</si>
  <si>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</si>
  <si>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</si>
  <si>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</si>
  <si>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</si>
  <si>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</si>
  <si>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</si>
  <si>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</si>
  <si>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</si>
  <si>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</si>
  <si>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</si>
  <si>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</si>
  <si>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</si>
  <si>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</si>
  <si>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</si>
  <si>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</si>
  <si>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</si>
  <si>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</si>
  <si>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</si>
  <si>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</si>
  <si>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</si>
  <si>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</si>
  <si>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</si>
  <si>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</si>
  <si>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</si>
  <si>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</si>
  <si>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</si>
  <si>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</si>
  <si>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</si>
  <si>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</si>
  <si>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</si>
  <si>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</si>
  <si>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</si>
  <si>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</si>
  <si>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</si>
  <si>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</si>
  <si>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</si>
  <si>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</si>
  <si>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</si>
  <si>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</si>
  <si>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</si>
  <si>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</si>
  <si>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</si>
  <si>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</si>
  <si>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</si>
  <si>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</si>
  <si>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</si>
  <si>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</si>
  <si>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</si>
  <si>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</si>
  <si>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</si>
  <si>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</si>
  <si>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</si>
  <si>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</si>
  <si>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</si>
  <si>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</si>
  <si>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</si>
  <si>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</si>
  <si>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</si>
  <si>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</si>
  <si>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</si>
  <si>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</si>
  <si>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</si>
  <si>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</si>
  <si>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</si>
  <si>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</si>
  <si>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</si>
  <si>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</si>
  <si>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</si>
  <si>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</si>
  <si>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</si>
  <si>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</si>
  <si>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</si>
  <si>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</si>
  <si>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</si>
  <si>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</si>
  <si>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</si>
  <si>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</si>
  <si>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</si>
  <si>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</si>
  <si>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</si>
  <si>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</si>
  <si>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</si>
  <si>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</si>
  <si>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</si>
  <si>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</si>
  <si>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</si>
  <si>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</si>
  <si>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</si>
  <si>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</si>
  <si>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</si>
  <si>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</si>
  <si>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</si>
  <si>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</si>
  <si>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</si>
  <si>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</si>
  <si>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</si>
  <si>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</si>
  <si>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</si>
  <si>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</si>
  <si>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</si>
  <si>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</si>
  <si>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</si>
  <si>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</si>
  <si>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</si>
  <si>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</si>
  <si>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</si>
  <si>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</si>
  <si>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</si>
  <si>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</si>
  <si>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</si>
  <si>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</si>
  <si>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</si>
  <si>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</si>
  <si>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</si>
  <si>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</si>
  <si>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</si>
  <si>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</si>
  <si>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</si>
  <si>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</si>
  <si>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</si>
  <si>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</si>
  <si>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</si>
  <si>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</si>
  <si>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</si>
  <si>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</si>
  <si>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</si>
  <si>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</si>
  <si>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</si>
  <si>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</si>
  <si>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</si>
  <si>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</si>
  <si>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</si>
  <si>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</si>
  <si>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</si>
  <si>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</si>
  <si>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</si>
  <si>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</si>
  <si>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</si>
  <si>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</si>
  <si>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</si>
  <si>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</si>
  <si>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</si>
  <si>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</si>
  <si>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</si>
  <si>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</si>
  <si>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</si>
  <si>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</si>
  <si>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</si>
  <si>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</si>
  <si>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</si>
  <si>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</si>
  <si>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</si>
  <si>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</si>
  <si>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</si>
  <si>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</si>
  <si>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</si>
  <si>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</si>
  <si>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</si>
  <si>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</si>
  <si>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</si>
  <si>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</si>
  <si>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</si>
  <si>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</si>
  <si>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</si>
  <si>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</si>
  <si>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</si>
  <si>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</si>
  <si>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</si>
  <si>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</si>
  <si>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</si>
  <si>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</si>
  <si>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</si>
  <si>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</si>
  <si>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</si>
  <si>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</si>
  <si>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</si>
  <si>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</si>
  <si>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</si>
  <si>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</si>
  <si>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</si>
  <si>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</si>
  <si>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</si>
  <si>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</si>
  <si>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</si>
  <si>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</si>
  <si>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</si>
  <si>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</si>
  <si>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</si>
  <si>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</si>
  <si>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</si>
  <si>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</si>
  <si>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</si>
  <si>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</si>
  <si>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</si>
  <si>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</si>
  <si>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</si>
  <si>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</si>
  <si>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</si>
  <si>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</si>
  <si>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</si>
  <si>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</si>
  <si>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</si>
  <si>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</si>
  <si>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</si>
  <si>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</si>
  <si>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</si>
  <si>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</si>
  <si>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</si>
  <si>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</si>
  <si>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</si>
  <si>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</si>
  <si>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</si>
  <si>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</si>
  <si>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</si>
  <si>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</si>
  <si>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</si>
  <si>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</si>
  <si>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</si>
  <si>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</si>
  <si>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</si>
  <si>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</si>
  <si>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</si>
  <si>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</si>
  <si>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</si>
  <si>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</si>
  <si>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</si>
  <si>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</si>
  <si>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</si>
  <si>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</si>
  <si>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</si>
  <si>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</si>
  <si>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</si>
  <si>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</si>
  <si>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</si>
  <si>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</si>
  <si>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</si>
  <si>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</si>
  <si>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</si>
  <si>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</si>
  <si>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</si>
  <si>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</si>
  <si>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</si>
  <si>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</si>
  <si>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</si>
  <si>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</si>
  <si>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</si>
  <si>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</si>
  <si>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</si>
  <si>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</si>
  <si>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</si>
  <si>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</si>
  <si>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</si>
  <si>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</si>
  <si>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</si>
  <si>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</si>
  <si>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</si>
  <si>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</si>
  <si>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</si>
  <si>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</si>
  <si>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</si>
  <si>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</si>
  <si>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</si>
  <si>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</si>
  <si>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</si>
  <si>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</si>
  <si>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</si>
  <si>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</si>
  <si>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</si>
  <si>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</si>
  <si>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</si>
  <si>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</si>
  <si>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</si>
  <si>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</si>
  <si>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</si>
  <si>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</si>
  <si>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</si>
  <si>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</si>
  <si>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</si>
  <si>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</si>
  <si>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</si>
  <si>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</si>
  <si>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</si>
  <si>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</si>
  <si>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</si>
  <si>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</si>
  <si>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</si>
  <si>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</si>
  <si>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</si>
  <si>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</si>
  <si>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</si>
  <si>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</si>
  <si>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</si>
  <si>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</si>
  <si>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</si>
  <si>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</si>
  <si>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</si>
  <si>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</si>
  <si>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</si>
  <si>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</si>
  <si>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</si>
  <si>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</si>
  <si>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</si>
  <si>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</si>
  <si>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</si>
  <si>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</si>
  <si>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</si>
  <si>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</si>
  <si>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</si>
  <si>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</si>
  <si>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</si>
  <si>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</si>
  <si>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</si>
  <si>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</si>
  <si>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</si>
  <si>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</si>
  <si>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</si>
  <si>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</si>
  <si>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</si>
  <si>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</si>
  <si>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</si>
  <si>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</si>
  <si>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</si>
  <si>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</si>
  <si>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</si>
  <si>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</si>
  <si>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</si>
  <si>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</si>
  <si>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</si>
  <si>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</si>
  <si>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</si>
  <si>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</si>
  <si>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</si>
  <si>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</si>
  <si>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</si>
  <si>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</si>
  <si>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</si>
  <si>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</si>
  <si>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2.24</t>
  </si>
  <si>
    <t>▲ 0.54</t>
  </si>
  <si>
    <t>▲ 0.64</t>
  </si>
  <si>
    <t>水道事業会計</t>
  </si>
  <si>
    <t>一般会計</t>
  </si>
  <si>
    <t>下水道事業会計</t>
  </si>
  <si>
    <t>介護保険特別会計（保険事業勘定）</t>
  </si>
  <si>
    <t>国民健康保険特別会計（事業勘定）</t>
  </si>
  <si>
    <t>農業集落排水事業特別会計</t>
  </si>
  <si>
    <t>戸別浄化槽事業特別会計</t>
  </si>
  <si>
    <t>後期高齢者医療保険特別会計</t>
  </si>
  <si>
    <t>その他会計（赤字）</t>
  </si>
  <si>
    <t>その他会計（黒字）</t>
  </si>
  <si>
    <t>（百万円）</t>
    <phoneticPr fontId="5"/>
  </si>
  <si>
    <t>H30</t>
    <phoneticPr fontId="5"/>
  </si>
  <si>
    <t>R01</t>
    <phoneticPr fontId="5"/>
  </si>
  <si>
    <t>R02</t>
    <phoneticPr fontId="5"/>
  </si>
  <si>
    <t>R03</t>
    <phoneticPr fontId="5"/>
  </si>
  <si>
    <t>R04</t>
    <phoneticPr fontId="5"/>
  </si>
  <si>
    <t>湖北水道企業団</t>
    <rPh sb="0" eb="2">
      <t>コホク</t>
    </rPh>
    <rPh sb="2" eb="7">
      <t>スイドウキギョウダン</t>
    </rPh>
    <phoneticPr fontId="2"/>
  </si>
  <si>
    <t>茨城地方広域環境事務組合</t>
    <rPh sb="0" eb="8">
      <t>イバラキチホウコウイキカンキョウ</t>
    </rPh>
    <rPh sb="8" eb="12">
      <t>ジムクミアイ</t>
    </rPh>
    <phoneticPr fontId="2"/>
  </si>
  <si>
    <t>湖北環境衛生組合</t>
    <rPh sb="0" eb="2">
      <t>コホク</t>
    </rPh>
    <rPh sb="2" eb="6">
      <t>カンキョウエイセイ</t>
    </rPh>
    <rPh sb="6" eb="8">
      <t>クミアイ</t>
    </rPh>
    <phoneticPr fontId="2"/>
  </si>
  <si>
    <t>霞台厚生施設組合</t>
    <rPh sb="0" eb="2">
      <t>カスミダイ</t>
    </rPh>
    <rPh sb="2" eb="4">
      <t>コウセイ</t>
    </rPh>
    <rPh sb="4" eb="6">
      <t>シセツ</t>
    </rPh>
    <rPh sb="6" eb="8">
      <t>クミアイ</t>
    </rPh>
    <phoneticPr fontId="2"/>
  </si>
  <si>
    <t>石岡地方斎場組合</t>
    <rPh sb="0" eb="8">
      <t>イシオカチホウサイジョウクミアイ</t>
    </rPh>
    <phoneticPr fontId="2"/>
  </si>
  <si>
    <t>茨城租税債権管理機構</t>
    <rPh sb="0" eb="10">
      <t>イバラキソゼイサイケンカンリキコウ</t>
    </rPh>
    <phoneticPr fontId="2"/>
  </si>
  <si>
    <t>小美玉ふるさと食品公社</t>
    <rPh sb="0" eb="3">
      <t>オミタマ</t>
    </rPh>
    <rPh sb="7" eb="11">
      <t>ショクヒンコウシャ</t>
    </rPh>
    <phoneticPr fontId="2"/>
  </si>
  <si>
    <t>小美玉農業公社</t>
    <rPh sb="0" eb="3">
      <t>オミタマ</t>
    </rPh>
    <rPh sb="3" eb="7">
      <t>ノウギョウコウシャ</t>
    </rPh>
    <phoneticPr fontId="2"/>
  </si>
  <si>
    <t>-</t>
    <phoneticPr fontId="2"/>
  </si>
  <si>
    <t>公共施設整備基金</t>
    <rPh sb="0" eb="4">
      <t>コウキョウシセツ</t>
    </rPh>
    <rPh sb="4" eb="6">
      <t>セイビ</t>
    </rPh>
    <rPh sb="6" eb="8">
      <t>キキン</t>
    </rPh>
    <phoneticPr fontId="5"/>
  </si>
  <si>
    <t>合併振興基金</t>
    <rPh sb="0" eb="6">
      <t>ガッペイシンコウキキン</t>
    </rPh>
    <phoneticPr fontId="2"/>
  </si>
  <si>
    <t>ふるさと応援基金</t>
    <rPh sb="4" eb="8">
      <t>オウエンキキン</t>
    </rPh>
    <phoneticPr fontId="2"/>
  </si>
  <si>
    <t>茨城空港周辺地域活性化基金</t>
    <rPh sb="0" eb="4">
      <t>イバラキクウコウ</t>
    </rPh>
    <rPh sb="4" eb="6">
      <t>シュウヘン</t>
    </rPh>
    <rPh sb="6" eb="8">
      <t>チイキ</t>
    </rPh>
    <rPh sb="8" eb="10">
      <t>カッセイ</t>
    </rPh>
    <rPh sb="10" eb="11">
      <t>カ</t>
    </rPh>
    <rPh sb="11" eb="13">
      <t>キキン</t>
    </rPh>
    <phoneticPr fontId="2"/>
  </si>
  <si>
    <t>情報教育支援基金</t>
    <rPh sb="0" eb="4">
      <t>ジョウホウキョウイク</t>
    </rPh>
    <rPh sb="4" eb="8">
      <t>シエンキキン</t>
    </rPh>
    <phoneticPr fontId="2"/>
  </si>
  <si>
    <t>-</t>
    <phoneticPr fontId="2"/>
  </si>
  <si>
    <t>-</t>
    <phoneticPr fontId="2"/>
  </si>
  <si>
    <t>茨城県市町村総合事務組合（一般会計）</t>
    <rPh sb="0" eb="3">
      <t>イバラキケン</t>
    </rPh>
    <rPh sb="3" eb="6">
      <t>シチョウソン</t>
    </rPh>
    <rPh sb="6" eb="12">
      <t>ソウゴウジムクミアイ</t>
    </rPh>
    <rPh sb="13" eb="17">
      <t>イッパンカイケイ</t>
    </rPh>
    <phoneticPr fontId="2"/>
  </si>
  <si>
    <t>茨城県市町村総合事務組合（県民交通災害共済事業特別会計）</t>
    <rPh sb="0" eb="3">
      <t>イバラキケン</t>
    </rPh>
    <rPh sb="3" eb="6">
      <t>シチョウソン</t>
    </rPh>
    <rPh sb="6" eb="12">
      <t>ソウゴウジムクミアイ</t>
    </rPh>
    <rPh sb="13" eb="19">
      <t>ケンミンコウツウサイガイ</t>
    </rPh>
    <rPh sb="19" eb="21">
      <t>キョウサイ</t>
    </rPh>
    <rPh sb="21" eb="23">
      <t>ジギョウ</t>
    </rPh>
    <rPh sb="23" eb="25">
      <t>トクベツ</t>
    </rPh>
    <rPh sb="25" eb="27">
      <t>カイケイ</t>
    </rPh>
    <phoneticPr fontId="2"/>
  </si>
  <si>
    <t>-</t>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</si>
  <si>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9">
      <t>イッパンカイケイ</t>
    </rPh>
    <phoneticPr fontId="2"/>
  </si>
  <si>
    <t>茨城県後期高齢者医療広域連合（後期高齢医療特別会計）</t>
    <rPh sb="0" eb="3">
      <t>イバラキケン</t>
    </rPh>
    <rPh sb="3" eb="5">
      <t>コウキ</t>
    </rPh>
    <rPh sb="5" eb="8">
      <t>コウレイシャ</t>
    </rPh>
    <rPh sb="8" eb="10">
      <t>イリョウ</t>
    </rPh>
    <rPh sb="10" eb="12">
      <t>コウイキ</t>
    </rPh>
    <rPh sb="12" eb="14">
      <t>レンゴウ</t>
    </rPh>
    <rPh sb="15" eb="17">
      <t>コウキ</t>
    </rPh>
    <rPh sb="17" eb="19">
      <t>コウレイ</t>
    </rPh>
    <rPh sb="19" eb="21">
      <t>イリョウ</t>
    </rPh>
    <rPh sb="21" eb="23">
      <t>トクベツ</t>
    </rPh>
    <rPh sb="23" eb="25">
      <t>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</si>
</sst>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77" fontId="34" fillId="0" borderId="99" xfId="12" applyNumberFormat="1" applyFont="1" applyBorder="1" applyAlignment="1" applyProtection="1">
      <alignment horizontal="right" vertical="center" shrinkToFit="1"/>
      <protection locked="0"/>
    </xf>
    <xf numFmtId="177" fontId="34" fillId="0" borderId="10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69185</c:v>
                </c:pt>
                <c:pt idx="1">
                  <c:v>70166</c:v>
                </c:pt>
                <c:pt idx="2">
                  <c:v>92632</c:v>
                </c:pt>
                <c:pt idx="3">
                  <c:v>96469</c:v>
                </c:pt>
                <c:pt idx="4">
                  <c:v>85743</c:v>
                </c:pt>
              </c:numCache>
            </c:numRef>
          </c:val>
          <c:smooth val="0"/>
          <c:extLst>
            <c:ext xmlns:c16="http://schemas.microsoft.com/office/drawing/2014/chart" uri="{C3380CC4-5D6E-409C-BE32-E72D297353CC}">
              <c16:uniqueId val="{00000000-29A2-45C6-9E19-30F4E0506C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112636</c:v>
                </c:pt>
                <c:pt idx="1">
                  <c:v>96951</c:v>
                </c:pt>
                <c:pt idx="2">
                  <c:v>116661</c:v>
                </c:pt>
                <c:pt idx="3">
                  <c:v>90021</c:v>
                </c:pt>
                <c:pt idx="4">
                  <c:v>39795</c:v>
                </c:pt>
              </c:numCache>
            </c:numRef>
          </c:val>
          <c:smooth val="0"/>
          <c:extLst>
            <c:ext xmlns:c16="http://schemas.microsoft.com/office/drawing/2014/chart" uri="{C3380CC4-5D6E-409C-BE32-E72D297353CC}">
              <c16:uniqueId val="{00000001-29A2-45C6-9E19-30F4E0506C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5.13</c:v>
                </c:pt>
                <c:pt idx="1">
                  <c:v>5.41</c:v>
                </c:pt>
                <c:pt idx="2">
                  <c:v>3.7</c:v>
                </c:pt>
                <c:pt idx="3">
                  <c:v>7.65</c:v>
                </c:pt>
                <c:pt idx="4">
                  <c:v>4.75</c:v>
                </c:pt>
              </c:numCache>
            </c:numRef>
          </c:val>
          <c:extLst>
            <c:ext xmlns:c16="http://schemas.microsoft.com/office/drawing/2014/chart" uri="{C3380CC4-5D6E-409C-BE32-E72D297353CC}">
              <c16:uniqueId val="{00000000-3F59-44B0-9957-0E4E3C1EF06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22.54</c:v>
                </c:pt>
                <c:pt idx="1">
                  <c:v>20.32</c:v>
                </c:pt>
                <c:pt idx="2">
                  <c:v>21.4</c:v>
                </c:pt>
                <c:pt idx="3">
                  <c:v>21.56</c:v>
                </c:pt>
                <c:pt idx="4">
                  <c:v>21.88</c:v>
                </c:pt>
              </c:numCache>
            </c:numRef>
          </c:val>
          <c:extLst>
            <c:ext xmlns:c16="http://schemas.microsoft.com/office/drawing/2014/chart" uri="{C3380CC4-5D6E-409C-BE32-E72D297353CC}">
              <c16:uniqueId val="{00000001-3F59-44B0-9957-0E4E3C1EF06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-2.2400000000000002</c:v>
                </c:pt>
                <c:pt idx="1">
                  <c:v>-0.54</c:v>
                </c:pt>
                <c:pt idx="2">
                  <c:v>1.26</c:v>
                </c:pt>
                <c:pt idx="3">
                  <c:v>4.99</c:v>
                </c:pt>
                <c:pt idx="4">
                  <c:v>-0.64</c:v>
                </c:pt>
              </c:numCache>
            </c:numRef>
          </c:val>
          <c:smooth val="0"/>
          <c:extLst>
            <c:ext xmlns:c16="http://schemas.microsoft.com/office/drawing/2014/chart" uri="{C3380CC4-5D6E-409C-BE32-E72D297353CC}">
              <c16:uniqueId val="{00000002-3F59-44B0-9957-0E4E3C1EF06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2.5499999999999998</c:v>
                </c:pt>
                <c:pt idx="2">
                  <c:v>#N/A</c:v>
                </c:pt>
                <c:pt idx="3">
                  <c:v>1.45</c:v>
                </c:pt>
                <c:pt idx="4">
                  <c:v>#N/A</c:v>
                </c:pt>
                <c:pt idx="5">
                  <c:v>0.08</c:v>
                </c:pt>
                <c:pt idx="6">
                  <c:v>#N/A</c:v>
                </c:pt>
                <c:pt idx="7">
                  <c:v>0.02</c:v>
                </c:pt>
                <c:pt idx="8">
                  <c:v>#N/A</c:v>
                </c:pt>
                <c:pt idx="9">
                  <c:v>0.01</c:v>
                </c:pt>
              </c:numCache>
            </c:numRef>
          </c:val>
          <c:extLst>
            <c:ext xmlns:c16="http://schemas.microsoft.com/office/drawing/2014/chart" uri="{C3380CC4-5D6E-409C-BE32-E72D297353CC}">
              <c16:uniqueId val="{00000000-675C-488E-A6A6-BF3CED9F502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75C-488E-A6A6-BF3CED9F502D}"/>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0.02</c:v>
                </c:pt>
                <c:pt idx="2">
                  <c:v>#N/A</c:v>
                </c:pt>
                <c:pt idx="3">
                  <c:v>0.01</c:v>
                </c:pt>
                <c:pt idx="4">
                  <c:v>#N/A</c:v>
                </c:pt>
                <c:pt idx="5">
                  <c:v>0.02</c:v>
                </c:pt>
                <c:pt idx="6">
                  <c:v>#N/A</c:v>
                </c:pt>
                <c:pt idx="7">
                  <c:v>0.03</c:v>
                </c:pt>
                <c:pt idx="8">
                  <c:v>#N/A</c:v>
                </c:pt>
                <c:pt idx="9">
                  <c:v>0.01</c:v>
                </c:pt>
              </c:numCache>
            </c:numRef>
          </c:val>
          <c:extLst>
            <c:ext xmlns:c16="http://schemas.microsoft.com/office/drawing/2014/chart" uri="{C3380CC4-5D6E-409C-BE32-E72D297353CC}">
              <c16:uniqueId val="{00000002-675C-488E-A6A6-BF3CED9F502D}"/>
            </c:ext>
          </c:extLst>
        </c:ser>
        <c:ser>
          <c:idx val="3"/>
          <c:order val="3"/>
          <c:tx>
            <c:strRef>
              <c:f>データシート!$A$30</c:f>
              <c:strCache>
                <c:ptCount val="1"/>
                <c:pt idx="0">
                  <c:v>戸別浄化槽事業特別会計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3-675C-488E-A6A6-BF3CED9F502D}"/>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0.05</c:v>
                </c:pt>
                <c:pt idx="2">
                  <c:v>#N/A</c:v>
                </c:pt>
                <c:pt idx="3">
                  <c:v>0.04</c:v>
                </c:pt>
                <c:pt idx="4">
                  <c:v>#N/A</c:v>
                </c:pt>
                <c:pt idx="5">
                  <c:v>0.11</c:v>
                </c:pt>
                <c:pt idx="6">
                  <c:v>#N/A</c:v>
                </c:pt>
                <c:pt idx="7">
                  <c:v>7.0000000000000007E-2</c:v>
                </c:pt>
                <c:pt idx="8">
                  <c:v>#N/A</c:v>
                </c:pt>
                <c:pt idx="9">
                  <c:v>7.0000000000000007E-2</c:v>
                </c:pt>
              </c:numCache>
            </c:numRef>
          </c:val>
          <c:extLst>
            <c:ext xmlns:c16="http://schemas.microsoft.com/office/drawing/2014/chart" uri="{C3380CC4-5D6E-409C-BE32-E72D297353CC}">
              <c16:uniqueId val="{00000004-675C-488E-A6A6-BF3CED9F502D}"/>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0.05</c:v>
                </c:pt>
                <c:pt idx="2">
                  <c:v>#N/A</c:v>
                </c:pt>
                <c:pt idx="3">
                  <c:v>0.36</c:v>
                </c:pt>
                <c:pt idx="4">
                  <c:v>#N/A</c:v>
                </c:pt>
                <c:pt idx="5">
                  <c:v>0.61</c:v>
                </c:pt>
                <c:pt idx="6">
                  <c:v>#N/A</c:v>
                </c:pt>
                <c:pt idx="7">
                  <c:v>0.7</c:v>
                </c:pt>
                <c:pt idx="8">
                  <c:v>#N/A</c:v>
                </c:pt>
                <c:pt idx="9">
                  <c:v>0.63</c:v>
                </c:pt>
              </c:numCache>
            </c:numRef>
          </c:val>
          <c:extLst>
            <c:ext xmlns:c16="http://schemas.microsoft.com/office/drawing/2014/chart" uri="{C3380CC4-5D6E-409C-BE32-E72D297353CC}">
              <c16:uniqueId val="{00000005-675C-488E-A6A6-BF3CED9F502D}"/>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0.31</c:v>
                </c:pt>
                <c:pt idx="2">
                  <c:v>#N/A</c:v>
                </c:pt>
                <c:pt idx="3">
                  <c:v>0.01</c:v>
                </c:pt>
                <c:pt idx="4">
                  <c:v>#N/A</c:v>
                </c:pt>
                <c:pt idx="5">
                  <c:v>0.87</c:v>
                </c:pt>
                <c:pt idx="6">
                  <c:v>#N/A</c:v>
                </c:pt>
                <c:pt idx="7">
                  <c:v>1.3</c:v>
                </c:pt>
                <c:pt idx="8">
                  <c:v>#N/A</c:v>
                </c:pt>
                <c:pt idx="9">
                  <c:v>0.82</c:v>
                </c:pt>
              </c:numCache>
            </c:numRef>
          </c:val>
          <c:extLst>
            <c:ext xmlns:c16="http://schemas.microsoft.com/office/drawing/2014/chart" uri="{C3380CC4-5D6E-409C-BE32-E72D297353CC}">
              <c16:uniqueId val="{00000006-675C-488E-A6A6-BF3CED9F502D}"/>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0</c:v>
                </c:pt>
                <c:pt idx="1">
                  <c:v>0</c:v>
                </c:pt>
                <c:pt idx="2">
                  <c:v>0</c:v>
                </c:pt>
                <c:pt idx="3">
                  <c:v>0</c:v>
                </c:pt>
                <c:pt idx="4">
                  <c:v>#N/A</c:v>
                </c:pt>
                <c:pt idx="5">
                  <c:v>1.05</c:v>
                </c:pt>
                <c:pt idx="6">
                  <c:v>#N/A</c:v>
                </c:pt>
                <c:pt idx="7">
                  <c:v>1.57</c:v>
                </c:pt>
                <c:pt idx="8">
                  <c:v>#N/A</c:v>
                </c:pt>
                <c:pt idx="9">
                  <c:v>2.02</c:v>
                </c:pt>
              </c:numCache>
            </c:numRef>
          </c:val>
          <c:extLst>
            <c:ext xmlns:c16="http://schemas.microsoft.com/office/drawing/2014/chart" uri="{C3380CC4-5D6E-409C-BE32-E72D297353CC}">
              <c16:uniqueId val="{00000007-675C-488E-A6A6-BF3CED9F502D}"/>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5.12</c:v>
                </c:pt>
                <c:pt idx="2">
                  <c:v>#N/A</c:v>
                </c:pt>
                <c:pt idx="3">
                  <c:v>5.67</c:v>
                </c:pt>
                <c:pt idx="4">
                  <c:v>#N/A</c:v>
                </c:pt>
                <c:pt idx="5">
                  <c:v>3.69</c:v>
                </c:pt>
                <c:pt idx="6">
                  <c:v>#N/A</c:v>
                </c:pt>
                <c:pt idx="7">
                  <c:v>7.63</c:v>
                </c:pt>
                <c:pt idx="8">
                  <c:v>#N/A</c:v>
                </c:pt>
                <c:pt idx="9">
                  <c:v>4.7300000000000004</c:v>
                </c:pt>
              </c:numCache>
            </c:numRef>
          </c:val>
          <c:extLst>
            <c:ext xmlns:c16="http://schemas.microsoft.com/office/drawing/2014/chart" uri="{C3380CC4-5D6E-409C-BE32-E72D297353CC}">
              <c16:uniqueId val="{00000008-675C-488E-A6A6-BF3CED9F502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8</c:v>
                </c:pt>
                <c:pt idx="2">
                  <c:v>#N/A</c:v>
                </c:pt>
                <c:pt idx="3">
                  <c:v>5.99</c:v>
                </c:pt>
                <c:pt idx="4">
                  <c:v>#N/A</c:v>
                </c:pt>
                <c:pt idx="5">
                  <c:v>6.1</c:v>
                </c:pt>
                <c:pt idx="6">
                  <c:v>#N/A</c:v>
                </c:pt>
                <c:pt idx="7">
                  <c:v>6.25</c:v>
                </c:pt>
                <c:pt idx="8">
                  <c:v>#N/A</c:v>
                </c:pt>
                <c:pt idx="9">
                  <c:v>6.56</c:v>
                </c:pt>
              </c:numCache>
            </c:numRef>
          </c:val>
          <c:extLst>
            <c:ext xmlns:c16="http://schemas.microsoft.com/office/drawing/2014/chart" uri="{C3380CC4-5D6E-409C-BE32-E72D297353CC}">
              <c16:uniqueId val="{00000009-675C-488E-A6A6-BF3CED9F502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2198</c:v>
                </c:pt>
                <c:pt idx="5">
                  <c:v>2254</c:v>
                </c:pt>
                <c:pt idx="8">
                  <c:v>2339</c:v>
                </c:pt>
                <c:pt idx="11">
                  <c:v>2428</c:v>
                </c:pt>
                <c:pt idx="14">
                  <c:v>2523</c:v>
                </c:pt>
              </c:numCache>
            </c:numRef>
          </c:val>
          <c:extLst>
            <c:ext xmlns:c16="http://schemas.microsoft.com/office/drawing/2014/chart" uri="{C3380CC4-5D6E-409C-BE32-E72D297353CC}">
              <c16:uniqueId val="{00000000-1498-4D40-ACD1-82CE7E0396E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98-4D40-ACD1-82CE7E0396E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498-4D40-ACD1-82CE7E0396E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50</c:v>
                </c:pt>
                <c:pt idx="3">
                  <c:v>9</c:v>
                </c:pt>
                <c:pt idx="6">
                  <c:v>0</c:v>
                </c:pt>
                <c:pt idx="9">
                  <c:v>0</c:v>
                </c:pt>
                <c:pt idx="12">
                  <c:v>0</c:v>
                </c:pt>
              </c:numCache>
            </c:numRef>
          </c:val>
          <c:extLst>
            <c:ext xmlns:c16="http://schemas.microsoft.com/office/drawing/2014/chart" uri="{C3380CC4-5D6E-409C-BE32-E72D297353CC}">
              <c16:uniqueId val="{00000003-1498-4D40-ACD1-82CE7E0396E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862</c:v>
                </c:pt>
                <c:pt idx="3">
                  <c:v>902</c:v>
                </c:pt>
                <c:pt idx="6">
                  <c:v>717</c:v>
                </c:pt>
                <c:pt idx="9">
                  <c:v>689</c:v>
                </c:pt>
                <c:pt idx="12">
                  <c:v>669</c:v>
                </c:pt>
              </c:numCache>
            </c:numRef>
          </c:val>
          <c:extLst>
            <c:ext xmlns:c16="http://schemas.microsoft.com/office/drawing/2014/chart" uri="{C3380CC4-5D6E-409C-BE32-E72D297353CC}">
              <c16:uniqueId val="{00000004-1498-4D40-ACD1-82CE7E0396E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98-4D40-ACD1-82CE7E0396E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98-4D40-ACD1-82CE7E0396E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2126</c:v>
                </c:pt>
                <c:pt idx="3">
                  <c:v>2206</c:v>
                </c:pt>
                <c:pt idx="6">
                  <c:v>2316</c:v>
                </c:pt>
                <c:pt idx="9">
                  <c:v>2440</c:v>
                </c:pt>
                <c:pt idx="12">
                  <c:v>2639</c:v>
                </c:pt>
              </c:numCache>
            </c:numRef>
          </c:val>
          <c:extLst>
            <c:ext xmlns:c16="http://schemas.microsoft.com/office/drawing/2014/chart" uri="{C3380CC4-5D6E-409C-BE32-E72D297353CC}">
              <c16:uniqueId val="{00000007-1498-4D40-ACD1-82CE7E0396E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840</c:v>
                </c:pt>
                <c:pt idx="2">
                  <c:v>#N/A</c:v>
                </c:pt>
                <c:pt idx="3">
                  <c:v>#N/A</c:v>
                </c:pt>
                <c:pt idx="4">
                  <c:v>863</c:v>
                </c:pt>
                <c:pt idx="5">
                  <c:v>#N/A</c:v>
                </c:pt>
                <c:pt idx="6">
                  <c:v>#N/A</c:v>
                </c:pt>
                <c:pt idx="7">
                  <c:v>694</c:v>
                </c:pt>
                <c:pt idx="8">
                  <c:v>#N/A</c:v>
                </c:pt>
                <c:pt idx="9">
                  <c:v>#N/A</c:v>
                </c:pt>
                <c:pt idx="10">
                  <c:v>701</c:v>
                </c:pt>
                <c:pt idx="11">
                  <c:v>#N/A</c:v>
                </c:pt>
                <c:pt idx="12">
                  <c:v>#N/A</c:v>
                </c:pt>
                <c:pt idx="13">
                  <c:v>785</c:v>
                </c:pt>
                <c:pt idx="14">
                  <c:v>#N/A</c:v>
                </c:pt>
              </c:numCache>
            </c:numRef>
          </c:val>
          <c:smooth val="0"/>
          <c:extLst>
            <c:ext xmlns:c16="http://schemas.microsoft.com/office/drawing/2014/chart" uri="{C3380CC4-5D6E-409C-BE32-E72D297353CC}">
              <c16:uniqueId val="{00000008-1498-4D40-ACD1-82CE7E0396E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27327</c:v>
                </c:pt>
                <c:pt idx="5">
                  <c:v>27716</c:v>
                </c:pt>
                <c:pt idx="8">
                  <c:v>28299</c:v>
                </c:pt>
                <c:pt idx="11">
                  <c:v>27915</c:v>
                </c:pt>
                <c:pt idx="14">
                  <c:v>26467</c:v>
                </c:pt>
              </c:numCache>
            </c:numRef>
          </c:val>
          <c:extLst>
            <c:ext xmlns:c16="http://schemas.microsoft.com/office/drawing/2014/chart" uri="{C3380CC4-5D6E-409C-BE32-E72D297353CC}">
              <c16:uniqueId val="{00000000-AE8A-4241-900B-E5C4CFC57C5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1020</c:v>
                </c:pt>
                <c:pt idx="5">
                  <c:v>1116</c:v>
                </c:pt>
                <c:pt idx="8">
                  <c:v>1173</c:v>
                </c:pt>
                <c:pt idx="11">
                  <c:v>1151</c:v>
                </c:pt>
                <c:pt idx="14">
                  <c:v>1079</c:v>
                </c:pt>
              </c:numCache>
            </c:numRef>
          </c:val>
          <c:extLst>
            <c:ext xmlns:c16="http://schemas.microsoft.com/office/drawing/2014/chart" uri="{C3380CC4-5D6E-409C-BE32-E72D297353CC}">
              <c16:uniqueId val="{00000001-AE8A-4241-900B-E5C4CFC57C5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6910</c:v>
                </c:pt>
                <c:pt idx="5">
                  <c:v>6662</c:v>
                </c:pt>
                <c:pt idx="8">
                  <c:v>6446</c:v>
                </c:pt>
                <c:pt idx="11">
                  <c:v>8074</c:v>
                </c:pt>
                <c:pt idx="14">
                  <c:v>8817</c:v>
                </c:pt>
              </c:numCache>
            </c:numRef>
          </c:val>
          <c:extLst>
            <c:ext xmlns:c16="http://schemas.microsoft.com/office/drawing/2014/chart" uri="{C3380CC4-5D6E-409C-BE32-E72D297353CC}">
              <c16:uniqueId val="{00000002-AE8A-4241-900B-E5C4CFC57C5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E8A-4241-900B-E5C4CFC57C5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E8A-4241-900B-E5C4CFC57C5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5</c:v>
                </c:pt>
                <c:pt idx="3">
                  <c:v>0</c:v>
                </c:pt>
                <c:pt idx="6">
                  <c:v>2</c:v>
                </c:pt>
                <c:pt idx="9">
                  <c:v>0</c:v>
                </c:pt>
                <c:pt idx="12">
                  <c:v>2</c:v>
                </c:pt>
              </c:numCache>
            </c:numRef>
          </c:val>
          <c:extLst>
            <c:ext xmlns:c16="http://schemas.microsoft.com/office/drawing/2014/chart" uri="{C3380CC4-5D6E-409C-BE32-E72D297353CC}">
              <c16:uniqueId val="{00000005-AE8A-4241-900B-E5C4CFC57C5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3052</c:v>
                </c:pt>
                <c:pt idx="3">
                  <c:v>3048</c:v>
                </c:pt>
                <c:pt idx="6">
                  <c:v>2934</c:v>
                </c:pt>
                <c:pt idx="9">
                  <c:v>3059</c:v>
                </c:pt>
                <c:pt idx="12">
                  <c:v>2911</c:v>
                </c:pt>
              </c:numCache>
            </c:numRef>
          </c:val>
          <c:extLst>
            <c:ext xmlns:c16="http://schemas.microsoft.com/office/drawing/2014/chart" uri="{C3380CC4-5D6E-409C-BE32-E72D297353CC}">
              <c16:uniqueId val="{00000006-AE8A-4241-900B-E5C4CFC57C5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9</c:v>
                </c:pt>
                <c:pt idx="3">
                  <c:v>9</c:v>
                </c:pt>
                <c:pt idx="6">
                  <c:v>0</c:v>
                </c:pt>
                <c:pt idx="9">
                  <c:v>0</c:v>
                </c:pt>
                <c:pt idx="12">
                  <c:v>0</c:v>
                </c:pt>
              </c:numCache>
            </c:numRef>
          </c:val>
          <c:extLst>
            <c:ext xmlns:c16="http://schemas.microsoft.com/office/drawing/2014/chart" uri="{C3380CC4-5D6E-409C-BE32-E72D297353CC}">
              <c16:uniqueId val="{00000007-AE8A-4241-900B-E5C4CFC57C5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12127</c:v>
                </c:pt>
                <c:pt idx="3">
                  <c:v>12128</c:v>
                </c:pt>
                <c:pt idx="6">
                  <c:v>11403</c:v>
                </c:pt>
                <c:pt idx="9">
                  <c:v>10366</c:v>
                </c:pt>
                <c:pt idx="12">
                  <c:v>9020</c:v>
                </c:pt>
              </c:numCache>
            </c:numRef>
          </c:val>
          <c:extLst>
            <c:ext xmlns:c16="http://schemas.microsoft.com/office/drawing/2014/chart" uri="{C3380CC4-5D6E-409C-BE32-E72D297353CC}">
              <c16:uniqueId val="{00000008-AE8A-4241-900B-E5C4CFC57C5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E8A-4241-900B-E5C4CFC57C5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26840</c:v>
                </c:pt>
                <c:pt idx="3">
                  <c:v>27335</c:v>
                </c:pt>
                <c:pt idx="6">
                  <c:v>28353</c:v>
                </c:pt>
                <c:pt idx="9">
                  <c:v>28622</c:v>
                </c:pt>
                <c:pt idx="12">
                  <c:v>26705</c:v>
                </c:pt>
              </c:numCache>
            </c:numRef>
          </c:val>
          <c:extLst>
            <c:ext xmlns:c16="http://schemas.microsoft.com/office/drawing/2014/chart" uri="{C3380CC4-5D6E-409C-BE32-E72D297353CC}">
              <c16:uniqueId val="{0000000A-AE8A-4241-900B-E5C4CFC57C5F}"/>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6775</c:v>
                </c:pt>
                <c:pt idx="2">
                  <c:v>#N/A</c:v>
                </c:pt>
                <c:pt idx="3">
                  <c:v>#N/A</c:v>
                </c:pt>
                <c:pt idx="4">
                  <c:v>7026</c:v>
                </c:pt>
                <c:pt idx="5">
                  <c:v>#N/A</c:v>
                </c:pt>
                <c:pt idx="6">
                  <c:v>#N/A</c:v>
                </c:pt>
                <c:pt idx="7">
                  <c:v>6774</c:v>
                </c:pt>
                <c:pt idx="8">
                  <c:v>#N/A</c:v>
                </c:pt>
                <c:pt idx="9">
                  <c:v>#N/A</c:v>
                </c:pt>
                <c:pt idx="10">
                  <c:v>4906</c:v>
                </c:pt>
                <c:pt idx="11">
                  <c:v>#N/A</c:v>
                </c:pt>
                <c:pt idx="12">
                  <c:v>#N/A</c:v>
                </c:pt>
                <c:pt idx="13">
                  <c:v>2275</c:v>
                </c:pt>
                <c:pt idx="14">
                  <c:v>#N/A</c:v>
                </c:pt>
              </c:numCache>
            </c:numRef>
          </c:val>
          <c:smooth val="0"/>
          <c:extLst>
            <c:ext xmlns:c16="http://schemas.microsoft.com/office/drawing/2014/chart" uri="{C3380CC4-5D6E-409C-BE32-E72D297353CC}">
              <c16:uniqueId val="{0000000B-AE8A-4241-900B-E5C4CFC57C5F}"/>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2872</c:v>
                </c:pt>
                <c:pt idx="1">
                  <c:v>2999</c:v>
                </c:pt>
                <c:pt idx="2">
                  <c:v>3001</c:v>
                </c:pt>
              </c:numCache>
            </c:numRef>
          </c:val>
          <c:extLst>
            <c:ext xmlns:c16="http://schemas.microsoft.com/office/drawing/2014/chart" uri="{C3380CC4-5D6E-409C-BE32-E72D297353CC}">
              <c16:uniqueId val="{00000000-D8F2-415E-BD7C-02EFF935786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1698</c:v>
                </c:pt>
                <c:pt idx="1">
                  <c:v>1830</c:v>
                </c:pt>
                <c:pt idx="2">
                  <c:v>1531</c:v>
                </c:pt>
              </c:numCache>
            </c:numRef>
          </c:val>
          <c:extLst>
            <c:ext xmlns:c16="http://schemas.microsoft.com/office/drawing/2014/chart" uri="{C3380CC4-5D6E-409C-BE32-E72D297353CC}">
              <c16:uniqueId val="{00000001-D8F2-415E-BD7C-02EFF935786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3525</c:v>
                </c:pt>
                <c:pt idx="1">
                  <c:v>4731</c:v>
                </c:pt>
                <c:pt idx="2">
                  <c:v>5579</c:v>
                </c:pt>
              </c:numCache>
            </c:numRef>
          </c:val>
          <c:extLst>
            <c:ext xmlns:c16="http://schemas.microsoft.com/office/drawing/2014/chart" uri="{C3380CC4-5D6E-409C-BE32-E72D297353CC}">
              <c16:uniqueId val="{00000002-D8F2-415E-BD7C-02EFF935786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水道事業や下水道事業の公営企業債の元利償還金に対する繰入金は減となったが、元利償還金は新市建設計画に基づく広域幹線道路整備事業や学校規模配置適正化事業の進捗により増となったことで、「元利償還金等」は前年度と比べて</a:t>
          </a:r>
          <a:r>
            <a:rPr kumimoji="1" lang="en-US" altLang="ja-JP" sz="1100">
              <a:solidFill>
                <a:schemeClr val="dk1"/>
              </a:solidFill>
              <a:effectLst/>
              <a:latin typeface="+mn-lt"/>
              <a:ea typeface="+mn-ea"/>
              <a:cs typeface="+mn-cs"/>
            </a:rPr>
            <a:t>199</a:t>
          </a:r>
          <a:r>
            <a:rPr kumimoji="1" lang="ja-JP" altLang="ja-JP" sz="1100">
              <a:solidFill>
                <a:schemeClr val="dk1"/>
              </a:solidFill>
              <a:effectLst/>
              <a:latin typeface="+mn-lt"/>
              <a:ea typeface="+mn-ea"/>
              <a:cs typeface="+mn-cs"/>
            </a:rPr>
            <a:t>百万円増となった。さらに、「算入公債費等」が交付税措置される合併特例債の償還費の増により</a:t>
          </a:r>
          <a:r>
            <a:rPr kumimoji="1" lang="en-US" altLang="ja-JP" sz="1100">
              <a:solidFill>
                <a:schemeClr val="dk1"/>
              </a:solidFill>
              <a:effectLst/>
              <a:latin typeface="+mn-lt"/>
              <a:ea typeface="+mn-ea"/>
              <a:cs typeface="+mn-cs"/>
            </a:rPr>
            <a:t>95</a:t>
          </a:r>
          <a:r>
            <a:rPr kumimoji="1" lang="ja-JP" altLang="ja-JP" sz="1100">
              <a:solidFill>
                <a:schemeClr val="dk1"/>
              </a:solidFill>
              <a:effectLst/>
              <a:latin typeface="+mn-lt"/>
              <a:ea typeface="+mn-ea"/>
              <a:cs typeface="+mn-cs"/>
            </a:rPr>
            <a:t>百万円増となったため、「実質公債費比率の分子」は、前年度と比べて</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百万円増となった。</a:t>
          </a:r>
          <a:endParaRPr lang="ja-JP" altLang="ja-JP" sz="1400">
            <a:effectLst/>
          </a:endParaRPr>
        </a:p>
        <a:p>
          <a:r>
            <a:rPr kumimoji="1" lang="ja-JP" altLang="ja-JP" sz="1100">
              <a:solidFill>
                <a:schemeClr val="dk1"/>
              </a:solidFill>
              <a:effectLst/>
              <a:latin typeface="+mn-lt"/>
              <a:ea typeface="+mn-ea"/>
              <a:cs typeface="+mn-cs"/>
            </a:rPr>
            <a:t>　公債費のピークが令和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年度になると見込まれるため、税収など自主財源の確保に努める。</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満期一括償還借入を利用していないため、該当なし。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一般会計等に係る地方債残高については、</a:t>
          </a:r>
          <a:r>
            <a:rPr kumimoji="1" lang="ja-JP" altLang="en-US" sz="1100">
              <a:solidFill>
                <a:schemeClr val="dk1"/>
              </a:solidFill>
              <a:effectLst/>
              <a:latin typeface="+mn-lt"/>
              <a:ea typeface="+mn-ea"/>
              <a:cs typeface="+mn-cs"/>
            </a:rPr>
            <a:t>廃校となった学校の借入を繰上償還したこと</a:t>
          </a:r>
          <a:r>
            <a:rPr kumimoji="1" lang="ja-JP" altLang="ja-JP" sz="1100">
              <a:solidFill>
                <a:schemeClr val="dk1"/>
              </a:solidFill>
              <a:effectLst/>
              <a:latin typeface="+mn-lt"/>
              <a:ea typeface="+mn-ea"/>
              <a:cs typeface="+mn-cs"/>
            </a:rPr>
            <a:t>により</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公営企業債等繰入見込額が減となったことで「将来負担額」は前年度と比べて</a:t>
          </a:r>
          <a:r>
            <a:rPr kumimoji="1" lang="en-US" altLang="ja-JP" sz="1100">
              <a:solidFill>
                <a:schemeClr val="dk1"/>
              </a:solidFill>
              <a:effectLst/>
              <a:latin typeface="+mn-lt"/>
              <a:ea typeface="+mn-ea"/>
              <a:cs typeface="+mn-cs"/>
            </a:rPr>
            <a:t>3,409</a:t>
          </a:r>
          <a:r>
            <a:rPr kumimoji="1" lang="ja-JP" altLang="ja-JP" sz="1100">
              <a:solidFill>
                <a:schemeClr val="dk1"/>
              </a:solidFill>
              <a:effectLst/>
              <a:latin typeface="+mn-lt"/>
              <a:ea typeface="+mn-ea"/>
              <a:cs typeface="+mn-cs"/>
            </a:rPr>
            <a:t>百万円減の</a:t>
          </a:r>
          <a:r>
            <a:rPr kumimoji="1" lang="en-US" altLang="ja-JP" sz="1100">
              <a:solidFill>
                <a:schemeClr val="dk1"/>
              </a:solidFill>
              <a:effectLst/>
              <a:latin typeface="+mn-lt"/>
              <a:ea typeface="+mn-ea"/>
              <a:cs typeface="+mn-cs"/>
            </a:rPr>
            <a:t>38,638</a:t>
          </a:r>
          <a:r>
            <a:rPr kumimoji="1" lang="ja-JP" altLang="ja-JP" sz="1100">
              <a:solidFill>
                <a:schemeClr val="dk1"/>
              </a:solidFill>
              <a:effectLst/>
              <a:latin typeface="+mn-lt"/>
              <a:ea typeface="+mn-ea"/>
              <a:cs typeface="+mn-cs"/>
            </a:rPr>
            <a:t>百万円となった。また、公共施設建築物系個別施設計画に基づき今後公共施設の修繕や統廃合が見込まれるため公共施設整備基金への積立を行い充当可能基金が増となった</a:t>
          </a:r>
          <a:r>
            <a:rPr kumimoji="1" lang="ja-JP" altLang="en-US" sz="1100">
              <a:solidFill>
                <a:schemeClr val="dk1"/>
              </a:solidFill>
              <a:effectLst/>
              <a:latin typeface="+mn-lt"/>
              <a:ea typeface="+mn-ea"/>
              <a:cs typeface="+mn-cs"/>
            </a:rPr>
            <a:t>が、基準財政需要額算入見込額が減となったことから</a:t>
          </a:r>
          <a:r>
            <a:rPr kumimoji="1" lang="ja-JP" altLang="ja-JP" sz="1100">
              <a:solidFill>
                <a:schemeClr val="dk1"/>
              </a:solidFill>
              <a:effectLst/>
              <a:latin typeface="+mn-lt"/>
              <a:ea typeface="+mn-ea"/>
              <a:cs typeface="+mn-cs"/>
            </a:rPr>
            <a:t>「充当可能財源等」は、前年度と比べて</a:t>
          </a:r>
          <a:r>
            <a:rPr kumimoji="1" lang="en-US" altLang="ja-JP" sz="1100">
              <a:solidFill>
                <a:schemeClr val="dk1"/>
              </a:solidFill>
              <a:effectLst/>
              <a:latin typeface="+mn-lt"/>
              <a:ea typeface="+mn-ea"/>
              <a:cs typeface="+mn-cs"/>
            </a:rPr>
            <a:t>777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36,363</a:t>
          </a:r>
          <a:r>
            <a:rPr kumimoji="1" lang="ja-JP" altLang="ja-JP" sz="1100">
              <a:solidFill>
                <a:schemeClr val="dk1"/>
              </a:solidFill>
              <a:effectLst/>
              <a:latin typeface="+mn-lt"/>
              <a:ea typeface="+mn-ea"/>
              <a:cs typeface="+mn-cs"/>
            </a:rPr>
            <a:t>百万円となった。以上のことから、「将来負担比率の分子」が前年度より</a:t>
          </a:r>
          <a:r>
            <a:rPr kumimoji="1" lang="en-US" altLang="ja-JP" sz="1100">
              <a:solidFill>
                <a:schemeClr val="dk1"/>
              </a:solidFill>
              <a:effectLst/>
              <a:latin typeface="+mn-lt"/>
              <a:ea typeface="+mn-ea"/>
              <a:cs typeface="+mn-cs"/>
            </a:rPr>
            <a:t>2,631</a:t>
          </a:r>
          <a:r>
            <a:rPr kumimoji="1" lang="ja-JP" altLang="ja-JP" sz="1100">
              <a:solidFill>
                <a:schemeClr val="dk1"/>
              </a:solidFill>
              <a:effectLst/>
              <a:latin typeface="+mn-lt"/>
              <a:ea typeface="+mn-ea"/>
              <a:cs typeface="+mn-cs"/>
            </a:rPr>
            <a:t>百万円減となった。</a:t>
          </a:r>
          <a:endParaRPr lang="ja-JP" altLang="ja-JP" sz="1400">
            <a:effectLst/>
          </a:endParaRPr>
        </a:p>
        <a:p>
          <a:r>
            <a:rPr kumimoji="1" lang="ja-JP" altLang="ja-JP" sz="1100">
              <a:solidFill>
                <a:schemeClr val="dk1"/>
              </a:solidFill>
              <a:effectLst/>
              <a:latin typeface="+mn-lt"/>
              <a:ea typeface="+mn-ea"/>
              <a:cs typeface="+mn-cs"/>
            </a:rPr>
            <a:t>　今後、大規模事業の進捗により地方債残高が増となることが見込まれるため、防衛省からの特定防衛施設周辺整備調整交付金及び再編関連訓練移転等交付金を原資とした特定目的基金を積立・活用していくことで将来負担比率の分子の上昇を抑えること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基金全体では、前年度と比べて</a:t>
          </a:r>
          <a:r>
            <a:rPr kumimoji="1" lang="en-US" altLang="ja-JP" sz="1100">
              <a:solidFill>
                <a:schemeClr val="dk1"/>
              </a:solidFill>
              <a:effectLst/>
              <a:latin typeface="+mn-lt"/>
              <a:ea typeface="+mn-ea"/>
              <a:cs typeface="+mn-cs"/>
            </a:rPr>
            <a:t>551</a:t>
          </a:r>
          <a:r>
            <a:rPr kumimoji="1" lang="ja-JP" altLang="ja-JP" sz="1100">
              <a:solidFill>
                <a:schemeClr val="dk1"/>
              </a:solidFill>
              <a:effectLst/>
              <a:latin typeface="+mn-lt"/>
              <a:ea typeface="+mn-ea"/>
              <a:cs typeface="+mn-cs"/>
            </a:rPr>
            <a:t>百万円の増となった。財政調整基金では、</a:t>
          </a:r>
          <a:r>
            <a:rPr kumimoji="1" lang="ja-JP" altLang="en-US" sz="1100">
              <a:solidFill>
                <a:schemeClr val="dk1"/>
              </a:solidFill>
              <a:effectLst/>
              <a:latin typeface="+mn-lt"/>
              <a:ea typeface="+mn-ea"/>
              <a:cs typeface="+mn-cs"/>
            </a:rPr>
            <a:t>地方創生臨時交付金の活用により繰入を行わず基金利子を</a:t>
          </a:r>
          <a:r>
            <a:rPr kumimoji="1" lang="ja-JP" altLang="ja-JP" sz="1100">
              <a:solidFill>
                <a:schemeClr val="dk1"/>
              </a:solidFill>
              <a:effectLst/>
              <a:latin typeface="+mn-lt"/>
              <a:ea typeface="+mn-ea"/>
              <a:cs typeface="+mn-cs"/>
            </a:rPr>
            <a:t>積立てたため、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百万円の増となった。減債基金では</a:t>
          </a:r>
          <a:r>
            <a:rPr kumimoji="1" lang="ja-JP" altLang="en-US" sz="1100">
              <a:solidFill>
                <a:schemeClr val="dk1"/>
              </a:solidFill>
              <a:effectLst/>
              <a:latin typeface="+mn-lt"/>
              <a:ea typeface="+mn-ea"/>
              <a:cs typeface="+mn-cs"/>
            </a:rPr>
            <a:t>繰上償還費に対し繰入したことで</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その他特定目的基金では、小中学校空調設備賃貸借料の財源として合併振興基金の繰入や小美玉ことぶき温泉の指定管理料の財源として再編関連訓練移転等交付金事業基金の繰入を行った。一方で、今後、公共施設建築物系個別施設計画に基づき行われる公共施設の修繕や統廃合が見込まれるため公共施設整備基金への積立をしたことにより、その他特定目的基金全体は</a:t>
          </a:r>
          <a:r>
            <a:rPr kumimoji="1" lang="en-US" altLang="ja-JP" sz="1100">
              <a:solidFill>
                <a:schemeClr val="dk1"/>
              </a:solidFill>
              <a:effectLst/>
              <a:latin typeface="+mn-lt"/>
              <a:ea typeface="+mn-ea"/>
              <a:cs typeface="+mn-cs"/>
            </a:rPr>
            <a:t>848</a:t>
          </a:r>
          <a:r>
            <a:rPr kumimoji="1" lang="ja-JP" altLang="ja-JP" sz="1100">
              <a:solidFill>
                <a:schemeClr val="dk1"/>
              </a:solidFill>
              <a:effectLst/>
              <a:latin typeface="+mn-lt"/>
              <a:ea typeface="+mn-ea"/>
              <a:cs typeface="+mn-cs"/>
            </a:rPr>
            <a:t>百万円増となった。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財政調整基金や減債基金を計画的に取り崩していく。また、今後、公共施設建築物系個別施設計画に基づき行われる公共施設の修繕や統廃合の事業費の財源とするため、公共施設整備基金を計画的に積立てる。一般財源の負担を減らすために、防衛省からの特定防衛施設周辺整備調整交付金を原資とした特定目的基金を積立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（基金の使途）</a:t>
          </a:r>
          <a:endParaRPr lang="ja-JP" altLang="ja-JP" sz="1050">
            <a:effectLst/>
          </a:endParaRPr>
        </a:p>
        <a:p>
          <a:r>
            <a:rPr kumimoji="1" lang="ja-JP" altLang="ja-JP" sz="1050">
              <a:solidFill>
                <a:schemeClr val="dk1"/>
              </a:solidFill>
              <a:effectLst/>
              <a:latin typeface="+mn-lt"/>
              <a:ea typeface="+mn-ea"/>
              <a:cs typeface="+mn-cs"/>
            </a:rPr>
            <a:t>　公共施設整備基金　：公用又は公共用に供する施設の整備等事業</a:t>
          </a:r>
          <a:endParaRPr lang="ja-JP" altLang="ja-JP" sz="1050">
            <a:effectLst/>
          </a:endParaRPr>
        </a:p>
        <a:p>
          <a:r>
            <a:rPr kumimoji="1" lang="ja-JP" altLang="ja-JP" sz="1050">
              <a:solidFill>
                <a:schemeClr val="dk1"/>
              </a:solidFill>
              <a:effectLst/>
              <a:latin typeface="+mn-lt"/>
              <a:ea typeface="+mn-ea"/>
              <a:cs typeface="+mn-cs"/>
            </a:rPr>
            <a:t>　合併振興基金　　　：市民の連帯の強化を図り地域振興等に資する事業</a:t>
          </a:r>
          <a:endParaRPr lang="ja-JP" altLang="ja-JP" sz="1050">
            <a:effectLst/>
          </a:endParaRPr>
        </a:p>
        <a:p>
          <a:r>
            <a:rPr kumimoji="1" lang="ja-JP" altLang="ja-JP" sz="1050">
              <a:solidFill>
                <a:schemeClr val="dk1"/>
              </a:solidFill>
              <a:effectLst/>
              <a:latin typeface="+mn-lt"/>
              <a:ea typeface="+mn-ea"/>
              <a:cs typeface="+mn-cs"/>
            </a:rPr>
            <a:t>　ふるさと応援基金　：個性豊かな魅力あるまちづくりに資する事業</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茨城空港周辺地域活性化基金　：</a:t>
          </a:r>
          <a:r>
            <a:rPr lang="ja-JP" altLang="en-US" sz="1050" b="0" i="0">
              <a:solidFill>
                <a:schemeClr val="dk1"/>
              </a:solidFill>
              <a:effectLst/>
              <a:latin typeface="+mn-lt"/>
              <a:ea typeface="+mn-ea"/>
              <a:cs typeface="+mn-cs"/>
            </a:rPr>
            <a:t>茨城空港周辺の整備及び産業等の活性化に資する事業</a:t>
          </a:r>
          <a:endParaRPr lang="en-US" altLang="ja-JP" sz="1050" b="0" i="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a:t>
          </a:r>
          <a:r>
            <a:rPr lang="ja-JP" altLang="en-US" sz="1050" b="0" i="0">
              <a:solidFill>
                <a:schemeClr val="dk1"/>
              </a:solidFill>
              <a:effectLst/>
              <a:latin typeface="+mn-lt"/>
              <a:ea typeface="+mn-ea"/>
              <a:cs typeface="+mn-cs"/>
            </a:rPr>
            <a:t>学校の情報通信環境の整備に資する事業</a:t>
          </a:r>
          <a:endParaRPr lang="en-US" altLang="ja-JP" sz="1050" b="0" i="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（増減理由）</a:t>
          </a:r>
          <a:endParaRPr lang="ja-JP" altLang="ja-JP" sz="1050">
            <a:effectLst/>
          </a:endParaRPr>
        </a:p>
        <a:p>
          <a:r>
            <a:rPr kumimoji="1" lang="ja-JP" altLang="ja-JP" sz="1050">
              <a:solidFill>
                <a:schemeClr val="dk1"/>
              </a:solidFill>
              <a:effectLst/>
              <a:latin typeface="+mn-lt"/>
              <a:ea typeface="+mn-ea"/>
              <a:cs typeface="+mn-cs"/>
            </a:rPr>
            <a:t>　公共施設整備基金　　：公共施設建築物系個別施設計画に基づき行われる公共施設の修繕や統廃合</a:t>
          </a:r>
          <a:r>
            <a:rPr kumimoji="1" lang="ja-JP" altLang="en-US" sz="1050">
              <a:solidFill>
                <a:schemeClr val="dk1"/>
              </a:solidFill>
              <a:effectLst/>
              <a:latin typeface="+mn-lt"/>
              <a:ea typeface="+mn-ea"/>
              <a:cs typeface="+mn-cs"/>
            </a:rPr>
            <a:t>を</a:t>
          </a:r>
          <a:r>
            <a:rPr kumimoji="1" lang="ja-JP" altLang="ja-JP" sz="1050">
              <a:solidFill>
                <a:schemeClr val="dk1"/>
              </a:solidFill>
              <a:effectLst/>
              <a:latin typeface="+mn-lt"/>
              <a:ea typeface="+mn-ea"/>
              <a:cs typeface="+mn-cs"/>
            </a:rPr>
            <a:t>見込</a:t>
          </a:r>
          <a:r>
            <a:rPr kumimoji="1" lang="ja-JP" altLang="en-US" sz="1050">
              <a:solidFill>
                <a:schemeClr val="dk1"/>
              </a:solidFill>
              <a:effectLst/>
              <a:latin typeface="+mn-lt"/>
              <a:ea typeface="+mn-ea"/>
              <a:cs typeface="+mn-cs"/>
            </a:rPr>
            <a:t>み</a:t>
          </a:r>
          <a:r>
            <a:rPr kumimoji="1" lang="ja-JP" altLang="ja-JP" sz="1050">
              <a:solidFill>
                <a:schemeClr val="dk1"/>
              </a:solidFill>
              <a:effectLst/>
              <a:latin typeface="+mn-lt"/>
              <a:ea typeface="+mn-ea"/>
              <a:cs typeface="+mn-cs"/>
            </a:rPr>
            <a:t>積立</a:t>
          </a:r>
          <a:r>
            <a:rPr kumimoji="1" lang="ja-JP" altLang="en-US" sz="1050">
              <a:solidFill>
                <a:schemeClr val="dk1"/>
              </a:solidFill>
              <a:effectLst/>
              <a:latin typeface="+mn-lt"/>
              <a:ea typeface="+mn-ea"/>
              <a:cs typeface="+mn-cs"/>
            </a:rPr>
            <a:t>したこと</a:t>
          </a:r>
          <a:r>
            <a:rPr kumimoji="1" lang="ja-JP" altLang="ja-JP" sz="1050" b="0" i="0" baseline="0">
              <a:solidFill>
                <a:schemeClr val="dk1"/>
              </a:solidFill>
              <a:effectLst/>
              <a:latin typeface="+mn-lt"/>
              <a:ea typeface="+mn-ea"/>
              <a:cs typeface="+mn-cs"/>
            </a:rPr>
            <a:t>により</a:t>
          </a:r>
          <a:r>
            <a:rPr kumimoji="1" lang="en-US" altLang="ja-JP" sz="1050" b="0" i="0" baseline="0">
              <a:solidFill>
                <a:schemeClr val="dk1"/>
              </a:solidFill>
              <a:effectLst/>
              <a:latin typeface="+mn-lt"/>
              <a:ea typeface="+mn-ea"/>
              <a:cs typeface="+mn-cs"/>
            </a:rPr>
            <a:t>468</a:t>
          </a:r>
          <a:r>
            <a:rPr kumimoji="1" lang="ja-JP" altLang="ja-JP" sz="1050" b="0" i="0" baseline="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合併振興基金　　　　　：小中学校空調設備賃貸借料に充当したことにより</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百万円の減</a:t>
          </a:r>
          <a:endParaRPr lang="ja-JP" altLang="ja-JP" sz="1050">
            <a:effectLst/>
          </a:endParaRPr>
        </a:p>
        <a:p>
          <a:r>
            <a:rPr kumimoji="1" lang="ja-JP" altLang="ja-JP" sz="1050">
              <a:solidFill>
                <a:schemeClr val="dk1"/>
              </a:solidFill>
              <a:effectLst/>
              <a:latin typeface="+mn-lt"/>
              <a:ea typeface="+mn-ea"/>
              <a:cs typeface="+mn-cs"/>
            </a:rPr>
            <a:t>　ふるさと応援基金　　　：ふるさと応援寄付金の増額に伴い積立したことにより</a:t>
          </a:r>
          <a:r>
            <a:rPr kumimoji="1" lang="en-US" altLang="ja-JP" sz="1050">
              <a:solidFill>
                <a:schemeClr val="dk1"/>
              </a:solidFill>
              <a:effectLst/>
              <a:latin typeface="+mn-lt"/>
              <a:ea typeface="+mn-ea"/>
              <a:cs typeface="+mn-cs"/>
            </a:rPr>
            <a:t>97</a:t>
          </a:r>
          <a:r>
            <a:rPr kumimoji="1" lang="ja-JP" altLang="ja-JP" sz="105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茨城空港周辺地域活性化基金　：</a:t>
          </a:r>
          <a:r>
            <a:rPr kumimoji="1" lang="ja-JP" altLang="en-US" sz="1050">
              <a:solidFill>
                <a:schemeClr val="dk1"/>
              </a:solidFill>
              <a:effectLst/>
              <a:latin typeface="+mn-lt"/>
              <a:ea typeface="+mn-ea"/>
              <a:cs typeface="+mn-cs"/>
            </a:rPr>
            <a:t>茨城空港周辺整備に対する寄付金を積立したことにより</a:t>
          </a:r>
          <a:r>
            <a:rPr kumimoji="1" lang="en-US" altLang="ja-JP" sz="1050">
              <a:solidFill>
                <a:schemeClr val="dk1"/>
              </a:solidFill>
              <a:effectLst/>
              <a:latin typeface="+mn-lt"/>
              <a:ea typeface="+mn-ea"/>
              <a:cs typeface="+mn-cs"/>
            </a:rPr>
            <a:t>200</a:t>
          </a:r>
          <a:r>
            <a:rPr kumimoji="1" lang="ja-JP" altLang="en-US" sz="1050">
              <a:solidFill>
                <a:schemeClr val="dk1"/>
              </a:solidFill>
              <a:effectLst/>
              <a:latin typeface="+mn-lt"/>
              <a:ea typeface="+mn-ea"/>
              <a:cs typeface="+mn-cs"/>
            </a:rPr>
            <a:t>百万円の増</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：小中学校情報教育関係経費に充当するために特定防衛施設周辺整備調整交付金を積立したことにより</a:t>
          </a:r>
          <a:r>
            <a:rPr kumimoji="1" lang="en-US" altLang="ja-JP" sz="1050">
              <a:solidFill>
                <a:schemeClr val="dk1"/>
              </a:solidFill>
              <a:effectLst/>
              <a:latin typeface="+mn-lt"/>
              <a:ea typeface="+mn-ea"/>
              <a:cs typeface="+mn-cs"/>
            </a:rPr>
            <a:t>55</a:t>
          </a:r>
          <a:r>
            <a:rPr kumimoji="1" lang="ja-JP" altLang="ja-JP" sz="1050">
              <a:solidFill>
                <a:schemeClr val="dk1"/>
              </a:solidFill>
              <a:effectLst/>
              <a:latin typeface="+mn-lt"/>
              <a:ea typeface="+mn-ea"/>
              <a:cs typeface="+mn-cs"/>
            </a:rPr>
            <a:t>百万円の増</a:t>
          </a:r>
          <a:endParaRPr lang="ja-JP" altLang="ja-JP" sz="1050">
            <a:effectLst/>
          </a:endParaRPr>
        </a:p>
        <a:p>
          <a:r>
            <a:rPr kumimoji="1" lang="ja-JP" altLang="ja-JP" sz="1050">
              <a:solidFill>
                <a:schemeClr val="dk1"/>
              </a:solidFill>
              <a:effectLst/>
              <a:latin typeface="+mn-lt"/>
              <a:ea typeface="+mn-ea"/>
              <a:cs typeface="+mn-cs"/>
            </a:rPr>
            <a:t>　（今後の方針）</a:t>
          </a:r>
          <a:endParaRPr lang="ja-JP" altLang="ja-JP" sz="1050">
            <a:effectLst/>
          </a:endParaRPr>
        </a:p>
        <a:p>
          <a:r>
            <a:rPr kumimoji="1" lang="ja-JP" altLang="ja-JP" sz="1050">
              <a:solidFill>
                <a:schemeClr val="dk1"/>
              </a:solidFill>
              <a:effectLst/>
              <a:latin typeface="+mn-lt"/>
              <a:ea typeface="+mn-ea"/>
              <a:cs typeface="+mn-cs"/>
            </a:rPr>
            <a:t>　公共施設整備基金　：公共施設建築物系個別施設計画に基づき行われる公共施設の修繕や統廃合の事業費の財源とするため、計画的に積立てる。</a:t>
          </a:r>
          <a:endParaRPr lang="ja-JP" altLang="ja-JP" sz="1050">
            <a:effectLst/>
          </a:endParaRPr>
        </a:p>
        <a:p>
          <a:r>
            <a:rPr kumimoji="1" lang="ja-JP" altLang="ja-JP" sz="1050">
              <a:solidFill>
                <a:schemeClr val="dk1"/>
              </a:solidFill>
              <a:effectLst/>
              <a:latin typeface="+mn-lt"/>
              <a:ea typeface="+mn-ea"/>
              <a:cs typeface="+mn-cs"/>
            </a:rPr>
            <a:t>　合併振興基金　　　：引き続き小中学校空調設備賃貸借料への充当のほか、市民の連帯の強化を図り地域振興に資する事業に充当する。</a:t>
          </a:r>
          <a:endParaRPr lang="ja-JP" altLang="ja-JP" sz="1050">
            <a:effectLst/>
          </a:endParaRPr>
        </a:p>
        <a:p>
          <a:r>
            <a:rPr kumimoji="1" lang="ja-JP" altLang="ja-JP" sz="1050">
              <a:solidFill>
                <a:schemeClr val="dk1"/>
              </a:solidFill>
              <a:effectLst/>
              <a:latin typeface="+mn-lt"/>
              <a:ea typeface="+mn-ea"/>
              <a:cs typeface="+mn-cs"/>
            </a:rPr>
            <a:t>　ふるさと応援基金　：ふるさと納税のお礼品に魅力ある地元の名産品などを追加し、更なる寄付金を募り積立てる。個性豊かな魅力あるまちづくりに</a:t>
          </a:r>
          <a:endParaRPr lang="ja-JP" altLang="ja-JP" sz="1050">
            <a:effectLst/>
          </a:endParaRPr>
        </a:p>
        <a:p>
          <a:r>
            <a:rPr kumimoji="1" lang="ja-JP" altLang="ja-JP" sz="1050">
              <a:solidFill>
                <a:schemeClr val="dk1"/>
              </a:solidFill>
              <a:effectLst/>
              <a:latin typeface="+mn-lt"/>
              <a:ea typeface="+mn-ea"/>
              <a:cs typeface="+mn-cs"/>
            </a:rPr>
            <a:t>　　　　　　　　　　　資する事業に充当する。</a:t>
          </a:r>
          <a:endParaRPr lang="ja-JP" altLang="ja-JP" sz="1050">
            <a:effectLst/>
          </a:endParaRPr>
        </a:p>
        <a:p>
          <a:r>
            <a:rPr kumimoji="1" lang="ja-JP" altLang="ja-JP" sz="1050">
              <a:solidFill>
                <a:schemeClr val="dk1"/>
              </a:solidFill>
              <a:effectLst/>
              <a:latin typeface="+mn-lt"/>
              <a:ea typeface="+mn-ea"/>
              <a:cs typeface="+mn-cs"/>
            </a:rPr>
            <a:t>　茨城空港周辺地域活性化基金　：</a:t>
          </a:r>
          <a:r>
            <a:rPr kumimoji="1" lang="ja-JP" altLang="en-US" sz="1050">
              <a:solidFill>
                <a:schemeClr val="dk1"/>
              </a:solidFill>
              <a:effectLst/>
              <a:latin typeface="+mn-lt"/>
              <a:ea typeface="+mn-ea"/>
              <a:cs typeface="+mn-cs"/>
            </a:rPr>
            <a:t>茨城空港周辺整備に資する事業に充当する。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a:t>
          </a:r>
          <a:r>
            <a:rPr kumimoji="1" lang="ja-JP" altLang="ja-JP" sz="1050">
              <a:solidFill>
                <a:schemeClr val="dk1"/>
              </a:solidFill>
              <a:effectLst/>
              <a:latin typeface="+mn-lt"/>
              <a:ea typeface="+mn-ea"/>
              <a:cs typeface="+mn-cs"/>
            </a:rPr>
            <a:t>情報教育支援基金　：引き続き小中学校情報教育関係経費に充当する。</a:t>
          </a:r>
          <a:endParaRPr kumimoji="1" lang="en-US" altLang="ja-JP" sz="105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地方創生臨時交付金の活用により</a:t>
          </a:r>
          <a:r>
            <a:rPr kumimoji="1" lang="ja-JP" altLang="en-US" sz="1100">
              <a:solidFill>
                <a:schemeClr val="dk1"/>
              </a:solidFill>
              <a:effectLst/>
              <a:latin typeface="+mn-lt"/>
              <a:ea typeface="+mn-ea"/>
              <a:cs typeface="+mn-cs"/>
            </a:rPr>
            <a:t>繰入を行わず基金利子を積立て</a:t>
          </a:r>
          <a:r>
            <a:rPr kumimoji="1" lang="ja-JP" altLang="ja-JP" sz="1100">
              <a:solidFill>
                <a:schemeClr val="dk1"/>
              </a:solidFill>
              <a:effectLst/>
              <a:latin typeface="+mn-lt"/>
              <a:ea typeface="+mn-ea"/>
              <a:cs typeface="+mn-cs"/>
            </a:rPr>
            <a:t>たため、</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百万円の増となった。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にかかる公債費の増加や、高齢化による扶助費や繰出金が増加することで、一般財源が不足することが見込まれることから、基金残高を標準財政規模の</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％以上を維持し続けられるよう計画的に取り崩していく。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廃校となった学校について繰上償還を行い、繰上償還費に対し繰入したことで</a:t>
          </a:r>
          <a:r>
            <a:rPr kumimoji="1" lang="en-US" altLang="ja-JP" sz="1100">
              <a:solidFill>
                <a:schemeClr val="dk1"/>
              </a:solidFill>
              <a:effectLst/>
              <a:latin typeface="+mn-lt"/>
              <a:ea typeface="+mn-ea"/>
              <a:cs typeface="+mn-cs"/>
            </a:rPr>
            <a:t>299</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　新市建設計画に基づく広域幹線道路整備事業や広域ごみ処理施設建設事業の進捗により公債費のピークが令和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年度になることが見込まれているため、計画的に取り崩していく。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類似団体平均を上回り、前年度より</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減少している。大規模事業の進捗により公債費が増加したことが要因である。今後も大規模事業の進捗により公債費の上昇が見込まれるため、市税の徴収率を上げるなどの自主財源の確保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13970</xdr:rowOff>
    </xdr:from>
    <xdr:to>
      <xdr:col>23</xdr:col>
      <xdr:colOff>133350</xdr:colOff>
      <xdr:row>44</xdr:row>
      <xdr:rowOff>165100</xdr:rowOff>
    </xdr:to>
    <xdr:cxnSp macro="">
      <xdr:nvCxnSpPr>
        <xdr:cNvPr id="62" name="直線コネクタ 61"/>
        <xdr:cNvCxnSpPr/>
      </xdr:nvCxnSpPr>
      <xdr:spPr>
        <a:xfrm flipV="1">
          <a:off x="4953000" y="635762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3"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4" name="直線コネクタ 63"/>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100347</xdr:rowOff>
    </xdr:from>
    <xdr:ext cx="762000" cy="259045"/>
    <xdr:sp macro="" textlink="">
      <xdr:nvSpPr>
        <xdr:cNvPr id="65" name="財政力最大値テキスト"/>
        <xdr:cNvSpPr txBox="1"/>
      </xdr:nvSpPr>
      <xdr:spPr>
        <a:xfrm>
          <a:off x="50419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13970</xdr:rowOff>
    </xdr:from>
    <xdr:to>
      <xdr:col>24</xdr:col>
      <xdr:colOff>12700</xdr:colOff>
      <xdr:row>37</xdr:row>
      <xdr:rowOff>13970</xdr:rowOff>
    </xdr:to>
    <xdr:cxnSp macro="">
      <xdr:nvCxnSpPr>
        <xdr:cNvPr id="66" name="直線コネクタ 65"/>
        <xdr:cNvCxnSpPr/>
      </xdr:nvCxnSpPr>
      <xdr:spPr>
        <a:xfrm>
          <a:off x="4864100" y="635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57150</xdr:rowOff>
    </xdr:from>
    <xdr:to>
      <xdr:col>23</xdr:col>
      <xdr:colOff>133350</xdr:colOff>
      <xdr:row>39</xdr:row>
      <xdr:rowOff>81280</xdr:rowOff>
    </xdr:to>
    <xdr:cxnSp macro="">
      <xdr:nvCxnSpPr>
        <xdr:cNvPr id="67" name="直線コネクタ 66"/>
        <xdr:cNvCxnSpPr/>
      </xdr:nvCxnSpPr>
      <xdr:spPr>
        <a:xfrm>
          <a:off x="4114800" y="674370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166387</xdr:rowOff>
    </xdr:from>
    <xdr:ext cx="762000" cy="259045"/>
    <xdr:sp macro="" textlink="">
      <xdr:nvSpPr>
        <xdr:cNvPr id="68" name="財政力平均値テキスト"/>
        <xdr:cNvSpPr txBox="1"/>
      </xdr:nvSpPr>
      <xdr:spPr>
        <a:xfrm>
          <a:off x="5041900" y="7195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69" name="フローチャート: 判断 68"/>
        <xdr:cNvSpPr/>
      </xdr:nvSpPr>
      <xdr:spPr>
        <a:xfrm>
          <a:off x="49022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8890</xdr:rowOff>
    </xdr:from>
    <xdr:to>
      <xdr:col>19</xdr:col>
      <xdr:colOff>133350</xdr:colOff>
      <xdr:row>39</xdr:row>
      <xdr:rowOff>57150</xdr:rowOff>
    </xdr:to>
    <xdr:cxnSp macro="">
      <xdr:nvCxnSpPr>
        <xdr:cNvPr id="70" name="直線コネクタ 69"/>
        <xdr:cNvCxnSpPr/>
      </xdr:nvCxnSpPr>
      <xdr:spPr>
        <a:xfrm>
          <a:off x="3225800" y="66954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22860</xdr:rowOff>
    </xdr:from>
    <xdr:to>
      <xdr:col>19</xdr:col>
      <xdr:colOff>184150</xdr:colOff>
      <xdr:row>42</xdr:row>
      <xdr:rowOff>124460</xdr:rowOff>
    </xdr:to>
    <xdr:sp macro="" textlink="">
      <xdr:nvSpPr>
        <xdr:cNvPr id="71" name="フローチャート: 判断 70"/>
        <xdr:cNvSpPr/>
      </xdr:nvSpPr>
      <xdr:spPr>
        <a:xfrm>
          <a:off x="4064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72" name="テキスト ボックス 71"/>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8890</xdr:rowOff>
    </xdr:from>
    <xdr:to>
      <xdr:col>15</xdr:col>
      <xdr:colOff>82550</xdr:colOff>
      <xdr:row>39</xdr:row>
      <xdr:rowOff>8890</xdr:rowOff>
    </xdr:to>
    <xdr:cxnSp macro="">
      <xdr:nvCxnSpPr>
        <xdr:cNvPr id="73" name="直線コネクタ 72"/>
        <xdr:cNvCxnSpPr/>
      </xdr:nvCxnSpPr>
      <xdr:spPr>
        <a:xfrm>
          <a:off x="2336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146050</xdr:rowOff>
    </xdr:from>
    <xdr:to>
      <xdr:col>15</xdr:col>
      <xdr:colOff>133350</xdr:colOff>
      <xdr:row>42</xdr:row>
      <xdr:rowOff>76200</xdr:rowOff>
    </xdr:to>
    <xdr:sp macro="" textlink="">
      <xdr:nvSpPr>
        <xdr:cNvPr id="74" name="フローチャート: 判断 73"/>
        <xdr:cNvSpPr/>
      </xdr:nvSpPr>
      <xdr:spPr>
        <a:xfrm>
          <a:off x="3175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75" name="テキスト ボックス 74"/>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8890</xdr:rowOff>
    </xdr:from>
    <xdr:to>
      <xdr:col>11</xdr:col>
      <xdr:colOff>31750</xdr:colOff>
      <xdr:row>39</xdr:row>
      <xdr:rowOff>8890</xdr:rowOff>
    </xdr:to>
    <xdr:cxnSp macro="">
      <xdr:nvCxnSpPr>
        <xdr:cNvPr id="76" name="直線コネクタ 75"/>
        <xdr:cNvCxnSpPr/>
      </xdr:nvCxnSpPr>
      <xdr:spPr>
        <a:xfrm>
          <a:off x="1447800" y="6695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114317</xdr:rowOff>
    </xdr:from>
    <xdr:ext cx="762000" cy="259045"/>
    <xdr:sp macro="" textlink="">
      <xdr:nvSpPr>
        <xdr:cNvPr id="78" name="テキスト ボックス 77"/>
        <xdr:cNvSpPr txBox="1"/>
      </xdr:nvSpPr>
      <xdr:spPr>
        <a:xfrm>
          <a:off x="1955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52070</xdr:rowOff>
    </xdr:from>
    <xdr:to>
      <xdr:col>7</xdr:col>
      <xdr:colOff>31750</xdr:colOff>
      <xdr:row>40</xdr:row>
      <xdr:rowOff>153670</xdr:rowOff>
    </xdr:to>
    <xdr:sp macro="" textlink="">
      <xdr:nvSpPr>
        <xdr:cNvPr id="79" name="フローチャート: 判断 78"/>
        <xdr:cNvSpPr/>
      </xdr:nvSpPr>
      <xdr:spPr>
        <a:xfrm>
          <a:off x="1397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138447</xdr:rowOff>
    </xdr:from>
    <xdr:ext cx="762000" cy="259045"/>
    <xdr:sp macro="" textlink="">
      <xdr:nvSpPr>
        <xdr:cNvPr id="80" name="テキスト ボックス 79"/>
        <xdr:cNvSpPr txBox="1"/>
      </xdr:nvSpPr>
      <xdr:spPr>
        <a:xfrm>
          <a:off x="1066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30480</xdr:rowOff>
    </xdr:from>
    <xdr:to>
      <xdr:col>23</xdr:col>
      <xdr:colOff>184150</xdr:colOff>
      <xdr:row>39</xdr:row>
      <xdr:rowOff>132080</xdr:rowOff>
    </xdr:to>
    <xdr:sp macro="" textlink="">
      <xdr:nvSpPr>
        <xdr:cNvPr id="86" name="楕円 85"/>
        <xdr:cNvSpPr/>
      </xdr:nvSpPr>
      <xdr:spPr>
        <a:xfrm>
          <a:off x="4902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47007</xdr:rowOff>
    </xdr:from>
    <xdr:ext cx="762000" cy="259045"/>
    <xdr:sp macro="" textlink="">
      <xdr:nvSpPr>
        <xdr:cNvPr id="87" name="財政力該当値テキスト"/>
        <xdr:cNvSpPr txBox="1"/>
      </xdr:nvSpPr>
      <xdr:spPr>
        <a:xfrm>
          <a:off x="5041900" y="656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6350</xdr:rowOff>
    </xdr:from>
    <xdr:to>
      <xdr:col>19</xdr:col>
      <xdr:colOff>184150</xdr:colOff>
      <xdr:row>39</xdr:row>
      <xdr:rowOff>107950</xdr:rowOff>
    </xdr:to>
    <xdr:sp macro="" textlink="">
      <xdr:nvSpPr>
        <xdr:cNvPr id="88" name="楕円 87"/>
        <xdr:cNvSpPr/>
      </xdr:nvSpPr>
      <xdr:spPr>
        <a:xfrm>
          <a:off x="4064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118127</xdr:rowOff>
    </xdr:from>
    <xdr:ext cx="736600" cy="259045"/>
    <xdr:sp macro="" textlink="">
      <xdr:nvSpPr>
        <xdr:cNvPr id="89" name="テキスト ボックス 88"/>
        <xdr:cNvSpPr txBox="1"/>
      </xdr:nvSpPr>
      <xdr:spPr>
        <a:xfrm>
          <a:off x="3733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129540</xdr:rowOff>
    </xdr:from>
    <xdr:to>
      <xdr:col>15</xdr:col>
      <xdr:colOff>133350</xdr:colOff>
      <xdr:row>39</xdr:row>
      <xdr:rowOff>59690</xdr:rowOff>
    </xdr:to>
    <xdr:sp macro="" textlink="">
      <xdr:nvSpPr>
        <xdr:cNvPr id="90" name="楕円 89"/>
        <xdr:cNvSpPr/>
      </xdr:nvSpPr>
      <xdr:spPr>
        <a:xfrm>
          <a:off x="3175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69867</xdr:rowOff>
    </xdr:from>
    <xdr:ext cx="762000" cy="259045"/>
    <xdr:sp macro="" textlink="">
      <xdr:nvSpPr>
        <xdr:cNvPr id="91" name="テキスト ボックス 90"/>
        <xdr:cNvSpPr txBox="1"/>
      </xdr:nvSpPr>
      <xdr:spPr>
        <a:xfrm>
          <a:off x="2844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129540</xdr:rowOff>
    </xdr:from>
    <xdr:to>
      <xdr:col>11</xdr:col>
      <xdr:colOff>82550</xdr:colOff>
      <xdr:row>39</xdr:row>
      <xdr:rowOff>59690</xdr:rowOff>
    </xdr:to>
    <xdr:sp macro="" textlink="">
      <xdr:nvSpPr>
        <xdr:cNvPr id="92" name="楕円 91"/>
        <xdr:cNvSpPr/>
      </xdr:nvSpPr>
      <xdr:spPr>
        <a:xfrm>
          <a:off x="2286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69867</xdr:rowOff>
    </xdr:from>
    <xdr:ext cx="762000" cy="259045"/>
    <xdr:sp macro="" textlink="">
      <xdr:nvSpPr>
        <xdr:cNvPr id="93" name="テキスト ボックス 92"/>
        <xdr:cNvSpPr txBox="1"/>
      </xdr:nvSpPr>
      <xdr:spPr>
        <a:xfrm>
          <a:off x="1955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129540</xdr:rowOff>
    </xdr:from>
    <xdr:to>
      <xdr:col>7</xdr:col>
      <xdr:colOff>31750</xdr:colOff>
      <xdr:row>39</xdr:row>
      <xdr:rowOff>59690</xdr:rowOff>
    </xdr:to>
    <xdr:sp macro="" textlink="">
      <xdr:nvSpPr>
        <xdr:cNvPr id="94" name="楕円 93"/>
        <xdr:cNvSpPr/>
      </xdr:nvSpPr>
      <xdr:spPr>
        <a:xfrm>
          <a:off x="1397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69867</xdr:rowOff>
    </xdr:from>
    <xdr:ext cx="762000" cy="259045"/>
    <xdr:sp macro="" textlink="">
      <xdr:nvSpPr>
        <xdr:cNvPr id="95" name="テキスト ボックス 94"/>
        <xdr:cNvSpPr txBox="1"/>
      </xdr:nvSpPr>
      <xdr:spPr>
        <a:xfrm>
          <a:off x="1066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ポイント増加している。令和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コロナ禍からの脱却により中止としていた事業が再開となったことが要因である。今後も社会保障費や公債費の増加が見込まれるため、財政構造の硬直化が懸念される。引き続き、行財政改革への取り組みを推進し、現在の水準を維持できるよう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117022</xdr:rowOff>
    </xdr:to>
    <xdr:cxnSp macro="">
      <xdr:nvCxnSpPr>
        <xdr:cNvPr id="127" name="直線コネクタ 126"/>
        <xdr:cNvCxnSpPr/>
      </xdr:nvCxnSpPr>
      <xdr:spPr>
        <a:xfrm flipV="1">
          <a:off x="4953000" y="10022840"/>
          <a:ext cx="0" cy="14098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89099</xdr:rowOff>
    </xdr:from>
    <xdr:ext cx="762000" cy="259045"/>
    <xdr:sp macro="" textlink="">
      <xdr:nvSpPr>
        <xdr:cNvPr id="128" name="財政構造の弾力性最小値テキスト"/>
        <xdr:cNvSpPr txBox="1"/>
      </xdr:nvSpPr>
      <xdr:spPr>
        <a:xfrm>
          <a:off x="5041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117022</xdr:rowOff>
    </xdr:from>
    <xdr:to>
      <xdr:col>24</xdr:col>
      <xdr:colOff>12700</xdr:colOff>
      <xdr:row>66</xdr:row>
      <xdr:rowOff>117022</xdr:rowOff>
    </xdr:to>
    <xdr:cxnSp macro="">
      <xdr:nvCxnSpPr>
        <xdr:cNvPr id="129" name="直線コネクタ 128"/>
        <xdr:cNvCxnSpPr/>
      </xdr:nvCxnSpPr>
      <xdr:spPr>
        <a:xfrm>
          <a:off x="4864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0"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1" name="直線コネクタ 130"/>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7257</xdr:rowOff>
    </xdr:from>
    <xdr:to>
      <xdr:col>23</xdr:col>
      <xdr:colOff>133350</xdr:colOff>
      <xdr:row>59</xdr:row>
      <xdr:rowOff>69306</xdr:rowOff>
    </xdr:to>
    <xdr:cxnSp macro="">
      <xdr:nvCxnSpPr>
        <xdr:cNvPr id="132" name="直線コネクタ 131"/>
        <xdr:cNvCxnSpPr/>
      </xdr:nvCxnSpPr>
      <xdr:spPr>
        <a:xfrm>
          <a:off x="4114800" y="10122807"/>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162940</xdr:rowOff>
    </xdr:from>
    <xdr:ext cx="762000" cy="259045"/>
    <xdr:sp macro="" textlink="">
      <xdr:nvSpPr>
        <xdr:cNvPr id="133" name="財政構造の弾力性平均値テキスト"/>
        <xdr:cNvSpPr txBox="1"/>
      </xdr:nvSpPr>
      <xdr:spPr>
        <a:xfrm>
          <a:off x="5041900" y="10278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19413</xdr:rowOff>
    </xdr:from>
    <xdr:to>
      <xdr:col>23</xdr:col>
      <xdr:colOff>184150</xdr:colOff>
      <xdr:row>60</xdr:row>
      <xdr:rowOff>121013</xdr:rowOff>
    </xdr:to>
    <xdr:sp macro="" textlink="">
      <xdr:nvSpPr>
        <xdr:cNvPr id="134" name="フローチャート: 判断 133"/>
        <xdr:cNvSpPr/>
      </xdr:nvSpPr>
      <xdr:spPr>
        <a:xfrm>
          <a:off x="4902200" y="1030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7257</xdr:rowOff>
    </xdr:from>
    <xdr:to>
      <xdr:col>19</xdr:col>
      <xdr:colOff>133350</xdr:colOff>
      <xdr:row>59</xdr:row>
      <xdr:rowOff>31387</xdr:rowOff>
    </xdr:to>
    <xdr:cxnSp macro="">
      <xdr:nvCxnSpPr>
        <xdr:cNvPr id="135" name="直線コネクタ 134"/>
        <xdr:cNvCxnSpPr/>
      </xdr:nvCxnSpPr>
      <xdr:spPr>
        <a:xfrm flipV="1">
          <a:off x="3225800" y="1012280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59</xdr:row>
      <xdr:rowOff>59872</xdr:rowOff>
    </xdr:from>
    <xdr:to>
      <xdr:col>19</xdr:col>
      <xdr:colOff>184150</xdr:colOff>
      <xdr:row>59</xdr:row>
      <xdr:rowOff>161472</xdr:rowOff>
    </xdr:to>
    <xdr:sp macro="" textlink="">
      <xdr:nvSpPr>
        <xdr:cNvPr id="136" name="フローチャート: 判断 135"/>
        <xdr:cNvSpPr/>
      </xdr:nvSpPr>
      <xdr:spPr>
        <a:xfrm>
          <a:off x="4064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146249</xdr:rowOff>
    </xdr:from>
    <xdr:ext cx="736600" cy="259045"/>
    <xdr:sp macro="" textlink="">
      <xdr:nvSpPr>
        <xdr:cNvPr id="137" name="テキスト ボックス 136"/>
        <xdr:cNvSpPr txBox="1"/>
      </xdr:nvSpPr>
      <xdr:spPr>
        <a:xfrm>
          <a:off x="3733800" y="10261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31387</xdr:rowOff>
    </xdr:from>
    <xdr:to>
      <xdr:col>15</xdr:col>
      <xdr:colOff>82550</xdr:colOff>
      <xdr:row>59</xdr:row>
      <xdr:rowOff>169273</xdr:rowOff>
    </xdr:to>
    <xdr:cxnSp macro="">
      <xdr:nvCxnSpPr>
        <xdr:cNvPr id="138" name="直線コネクタ 137"/>
        <xdr:cNvCxnSpPr/>
      </xdr:nvCxnSpPr>
      <xdr:spPr>
        <a:xfrm flipV="1">
          <a:off x="2336800" y="10146937"/>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26307</xdr:rowOff>
    </xdr:from>
    <xdr:to>
      <xdr:col>15</xdr:col>
      <xdr:colOff>133350</xdr:colOff>
      <xdr:row>60</xdr:row>
      <xdr:rowOff>127907</xdr:rowOff>
    </xdr:to>
    <xdr:sp macro="" textlink="">
      <xdr:nvSpPr>
        <xdr:cNvPr id="139" name="フローチャート: 判断 138"/>
        <xdr:cNvSpPr/>
      </xdr:nvSpPr>
      <xdr:spPr>
        <a:xfrm>
          <a:off x="31750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112684</xdr:rowOff>
    </xdr:from>
    <xdr:ext cx="762000" cy="259045"/>
    <xdr:sp macro="" textlink="">
      <xdr:nvSpPr>
        <xdr:cNvPr id="140" name="テキスト ボックス 139"/>
        <xdr:cNvSpPr txBox="1"/>
      </xdr:nvSpPr>
      <xdr:spPr>
        <a:xfrm>
          <a:off x="2844800" y="10399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169273</xdr:rowOff>
    </xdr:from>
    <xdr:to>
      <xdr:col>11</xdr:col>
      <xdr:colOff>31750</xdr:colOff>
      <xdr:row>60</xdr:row>
      <xdr:rowOff>1270</xdr:rowOff>
    </xdr:to>
    <xdr:cxnSp macro="">
      <xdr:nvCxnSpPr>
        <xdr:cNvPr id="141" name="直線コネクタ 140"/>
        <xdr:cNvCxnSpPr/>
      </xdr:nvCxnSpPr>
      <xdr:spPr>
        <a:xfrm flipV="1">
          <a:off x="1447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36649</xdr:rowOff>
    </xdr:from>
    <xdr:to>
      <xdr:col>11</xdr:col>
      <xdr:colOff>82550</xdr:colOff>
      <xdr:row>60</xdr:row>
      <xdr:rowOff>138249</xdr:rowOff>
    </xdr:to>
    <xdr:sp macro="" textlink="">
      <xdr:nvSpPr>
        <xdr:cNvPr id="142" name="フローチャート: 判断 141"/>
        <xdr:cNvSpPr/>
      </xdr:nvSpPr>
      <xdr:spPr>
        <a:xfrm>
          <a:off x="2286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123026</xdr:rowOff>
    </xdr:from>
    <xdr:ext cx="762000" cy="259045"/>
    <xdr:sp macro="" textlink="">
      <xdr:nvSpPr>
        <xdr:cNvPr id="143" name="テキスト ボックス 142"/>
        <xdr:cNvSpPr txBox="1"/>
      </xdr:nvSpPr>
      <xdr:spPr>
        <a:xfrm>
          <a:off x="19558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15966</xdr:rowOff>
    </xdr:from>
    <xdr:to>
      <xdr:col>7</xdr:col>
      <xdr:colOff>31750</xdr:colOff>
      <xdr:row>60</xdr:row>
      <xdr:rowOff>117566</xdr:rowOff>
    </xdr:to>
    <xdr:sp macro="" textlink="">
      <xdr:nvSpPr>
        <xdr:cNvPr id="144" name="フローチャート: 判断 143"/>
        <xdr:cNvSpPr/>
      </xdr:nvSpPr>
      <xdr:spPr>
        <a:xfrm>
          <a:off x="1397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102343</xdr:rowOff>
    </xdr:from>
    <xdr:ext cx="762000" cy="259045"/>
    <xdr:sp macro="" textlink="">
      <xdr:nvSpPr>
        <xdr:cNvPr id="145" name="テキスト ボックス 144"/>
        <xdr:cNvSpPr txBox="1"/>
      </xdr:nvSpPr>
      <xdr:spPr>
        <a:xfrm>
          <a:off x="1066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18506</xdr:rowOff>
    </xdr:from>
    <xdr:to>
      <xdr:col>23</xdr:col>
      <xdr:colOff>184150</xdr:colOff>
      <xdr:row>59</xdr:row>
      <xdr:rowOff>120106</xdr:rowOff>
    </xdr:to>
    <xdr:sp macro="" textlink="">
      <xdr:nvSpPr>
        <xdr:cNvPr id="151" name="楕円 150"/>
        <xdr:cNvSpPr/>
      </xdr:nvSpPr>
      <xdr:spPr>
        <a:xfrm>
          <a:off x="49022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35033</xdr:rowOff>
    </xdr:from>
    <xdr:ext cx="762000" cy="259045"/>
    <xdr:sp macro="" textlink="">
      <xdr:nvSpPr>
        <xdr:cNvPr id="152" name="財政構造の弾力性該当値テキスト"/>
        <xdr:cNvSpPr txBox="1"/>
      </xdr:nvSpPr>
      <xdr:spPr>
        <a:xfrm>
          <a:off x="5041900" y="9979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127907</xdr:rowOff>
    </xdr:from>
    <xdr:to>
      <xdr:col>19</xdr:col>
      <xdr:colOff>184150</xdr:colOff>
      <xdr:row>59</xdr:row>
      <xdr:rowOff>58057</xdr:rowOff>
    </xdr:to>
    <xdr:sp macro="" textlink="">
      <xdr:nvSpPr>
        <xdr:cNvPr id="153" name="楕円 152"/>
        <xdr:cNvSpPr/>
      </xdr:nvSpPr>
      <xdr:spPr>
        <a:xfrm>
          <a:off x="4064000" y="1007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68234</xdr:rowOff>
    </xdr:from>
    <xdr:ext cx="736600" cy="259045"/>
    <xdr:sp macro="" textlink="">
      <xdr:nvSpPr>
        <xdr:cNvPr id="154" name="テキスト ボックス 153"/>
        <xdr:cNvSpPr txBox="1"/>
      </xdr:nvSpPr>
      <xdr:spPr>
        <a:xfrm>
          <a:off x="3733800" y="9840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152037</xdr:rowOff>
    </xdr:from>
    <xdr:to>
      <xdr:col>15</xdr:col>
      <xdr:colOff>133350</xdr:colOff>
      <xdr:row>59</xdr:row>
      <xdr:rowOff>82187</xdr:rowOff>
    </xdr:to>
    <xdr:sp macro="" textlink="">
      <xdr:nvSpPr>
        <xdr:cNvPr id="155" name="楕円 154"/>
        <xdr:cNvSpPr/>
      </xdr:nvSpPr>
      <xdr:spPr>
        <a:xfrm>
          <a:off x="31750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92364</xdr:rowOff>
    </xdr:from>
    <xdr:ext cx="762000" cy="259045"/>
    <xdr:sp macro="" textlink="">
      <xdr:nvSpPr>
        <xdr:cNvPr id="156" name="テキスト ボックス 155"/>
        <xdr:cNvSpPr txBox="1"/>
      </xdr:nvSpPr>
      <xdr:spPr>
        <a:xfrm>
          <a:off x="2844800" y="9865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118473</xdr:rowOff>
    </xdr:from>
    <xdr:to>
      <xdr:col>11</xdr:col>
      <xdr:colOff>82550</xdr:colOff>
      <xdr:row>60</xdr:row>
      <xdr:rowOff>48623</xdr:rowOff>
    </xdr:to>
    <xdr:sp macro="" textlink="">
      <xdr:nvSpPr>
        <xdr:cNvPr id="157" name="楕円 156"/>
        <xdr:cNvSpPr/>
      </xdr:nvSpPr>
      <xdr:spPr>
        <a:xfrm>
          <a:off x="2286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58800</xdr:rowOff>
    </xdr:from>
    <xdr:ext cx="762000" cy="259045"/>
    <xdr:sp macro="" textlink="">
      <xdr:nvSpPr>
        <xdr:cNvPr id="158" name="テキスト ボックス 157"/>
        <xdr:cNvSpPr txBox="1"/>
      </xdr:nvSpPr>
      <xdr:spPr>
        <a:xfrm>
          <a:off x="1955800" y="10002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59" name="楕円 158"/>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0" name="テキスト ボックス 159"/>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[157,163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4,506</a:t>
          </a:r>
          <a:r>
            <a:rPr kumimoji="1" lang="ja-JP" altLang="ja-JP" sz="1100">
              <a:solidFill>
                <a:schemeClr val="dk1"/>
              </a:solidFill>
              <a:effectLst/>
              <a:latin typeface="+mn-lt"/>
              <a:ea typeface="+mn-ea"/>
              <a:cs typeface="+mn-cs"/>
            </a:rPr>
            <a:t>円増えている。人件費は横ばいでの推移だが、物件費は会計年度任用職員を民間委託をしたことや物価高騰に伴う光熱水費等の施設維持管理経費が増となったことが要因である。令和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も引き続き物価高が見込まれることに加え、今後は小美玉市公共施設建築物系個別施設計画に基づく公共施設の修繕や統廃合も見込まれ、物件費はさらに増加すると考えられるため、正規職員の適正配置を進めていくことで人件費の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60919</xdr:rowOff>
    </xdr:from>
    <xdr:to>
      <xdr:col>23</xdr:col>
      <xdr:colOff>133350</xdr:colOff>
      <xdr:row>88</xdr:row>
      <xdr:rowOff>134113</xdr:rowOff>
    </xdr:to>
    <xdr:cxnSp macro="">
      <xdr:nvCxnSpPr>
        <xdr:cNvPr id="191" name="直線コネクタ 190"/>
        <xdr:cNvCxnSpPr/>
      </xdr:nvCxnSpPr>
      <xdr:spPr>
        <a:xfrm flipV="1">
          <a:off x="4953000" y="13948369"/>
          <a:ext cx="0" cy="12733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106190</xdr:rowOff>
    </xdr:from>
    <xdr:ext cx="762000" cy="259045"/>
    <xdr:sp macro="" textlink="">
      <xdr:nvSpPr>
        <xdr:cNvPr id="192" name="人件費・物件費等の状況最小値テキスト"/>
        <xdr:cNvSpPr txBox="1"/>
      </xdr:nvSpPr>
      <xdr:spPr>
        <a:xfrm>
          <a:off x="5041900" y="1519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134113</xdr:rowOff>
    </xdr:from>
    <xdr:to>
      <xdr:col>24</xdr:col>
      <xdr:colOff>12700</xdr:colOff>
      <xdr:row>88</xdr:row>
      <xdr:rowOff>134113</xdr:rowOff>
    </xdr:to>
    <xdr:cxnSp macro="">
      <xdr:nvCxnSpPr>
        <xdr:cNvPr id="193" name="直線コネクタ 192"/>
        <xdr:cNvCxnSpPr/>
      </xdr:nvCxnSpPr>
      <xdr:spPr>
        <a:xfrm>
          <a:off x="4864100" y="15221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147296</xdr:rowOff>
    </xdr:from>
    <xdr:ext cx="762000" cy="259045"/>
    <xdr:sp macro="" textlink="">
      <xdr:nvSpPr>
        <xdr:cNvPr id="194" name="人件費・物件費等の状況最大値テキスト"/>
        <xdr:cNvSpPr txBox="1"/>
      </xdr:nvSpPr>
      <xdr:spPr>
        <a:xfrm>
          <a:off x="5041900" y="1369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60919</xdr:rowOff>
    </xdr:from>
    <xdr:to>
      <xdr:col>24</xdr:col>
      <xdr:colOff>12700</xdr:colOff>
      <xdr:row>81</xdr:row>
      <xdr:rowOff>60919</xdr:rowOff>
    </xdr:to>
    <xdr:cxnSp macro="">
      <xdr:nvCxnSpPr>
        <xdr:cNvPr id="195" name="直線コネクタ 194"/>
        <xdr:cNvCxnSpPr/>
      </xdr:nvCxnSpPr>
      <xdr:spPr>
        <a:xfrm>
          <a:off x="4864100" y="13948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118880</xdr:rowOff>
    </xdr:from>
    <xdr:to>
      <xdr:col>23</xdr:col>
      <xdr:colOff>133350</xdr:colOff>
      <xdr:row>81</xdr:row>
      <xdr:rowOff>126647</xdr:rowOff>
    </xdr:to>
    <xdr:cxnSp macro="">
      <xdr:nvCxnSpPr>
        <xdr:cNvPr id="196" name="直線コネクタ 195"/>
        <xdr:cNvCxnSpPr/>
      </xdr:nvCxnSpPr>
      <xdr:spPr>
        <a:xfrm>
          <a:off x="4114800" y="14006330"/>
          <a:ext cx="838200" cy="7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144866</xdr:rowOff>
    </xdr:from>
    <xdr:ext cx="762000" cy="259045"/>
    <xdr:sp macro="" textlink="">
      <xdr:nvSpPr>
        <xdr:cNvPr id="197" name="人件費・物件費等の状況平均値テキスト"/>
        <xdr:cNvSpPr txBox="1"/>
      </xdr:nvSpPr>
      <xdr:spPr>
        <a:xfrm>
          <a:off x="5041900" y="14032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1339</xdr:rowOff>
    </xdr:from>
    <xdr:to>
      <xdr:col>23</xdr:col>
      <xdr:colOff>184150</xdr:colOff>
      <xdr:row>82</xdr:row>
      <xdr:rowOff>102939</xdr:rowOff>
    </xdr:to>
    <xdr:sp macro="" textlink="">
      <xdr:nvSpPr>
        <xdr:cNvPr id="198" name="フローチャート: 判断 197"/>
        <xdr:cNvSpPr/>
      </xdr:nvSpPr>
      <xdr:spPr>
        <a:xfrm>
          <a:off x="4902200" y="1406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105283</xdr:rowOff>
    </xdr:from>
    <xdr:to>
      <xdr:col>19</xdr:col>
      <xdr:colOff>133350</xdr:colOff>
      <xdr:row>81</xdr:row>
      <xdr:rowOff>118880</xdr:rowOff>
    </xdr:to>
    <xdr:cxnSp macro="">
      <xdr:nvCxnSpPr>
        <xdr:cNvPr id="199" name="直線コネクタ 198"/>
        <xdr:cNvCxnSpPr/>
      </xdr:nvCxnSpPr>
      <xdr:spPr>
        <a:xfrm>
          <a:off x="3225800" y="13992733"/>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161255</xdr:rowOff>
    </xdr:from>
    <xdr:to>
      <xdr:col>19</xdr:col>
      <xdr:colOff>184150</xdr:colOff>
      <xdr:row>82</xdr:row>
      <xdr:rowOff>91405</xdr:rowOff>
    </xdr:to>
    <xdr:sp macro="" textlink="">
      <xdr:nvSpPr>
        <xdr:cNvPr id="200" name="フローチャート: 判断 199"/>
        <xdr:cNvSpPr/>
      </xdr:nvSpPr>
      <xdr:spPr>
        <a:xfrm>
          <a:off x="4064000" y="14048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76182</xdr:rowOff>
    </xdr:from>
    <xdr:ext cx="736600" cy="259045"/>
    <xdr:sp macro="" textlink="">
      <xdr:nvSpPr>
        <xdr:cNvPr id="201" name="テキスト ボックス 200"/>
        <xdr:cNvSpPr txBox="1"/>
      </xdr:nvSpPr>
      <xdr:spPr>
        <a:xfrm>
          <a:off x="3733800" y="1413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81642</xdr:rowOff>
    </xdr:from>
    <xdr:to>
      <xdr:col>15</xdr:col>
      <xdr:colOff>82550</xdr:colOff>
      <xdr:row>81</xdr:row>
      <xdr:rowOff>105283</xdr:rowOff>
    </xdr:to>
    <xdr:cxnSp macro="">
      <xdr:nvCxnSpPr>
        <xdr:cNvPr id="202" name="直線コネクタ 201"/>
        <xdr:cNvCxnSpPr/>
      </xdr:nvCxnSpPr>
      <xdr:spPr>
        <a:xfrm>
          <a:off x="2336800" y="13969092"/>
          <a:ext cx="889000" cy="2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141128</xdr:rowOff>
    </xdr:from>
    <xdr:to>
      <xdr:col>15</xdr:col>
      <xdr:colOff>133350</xdr:colOff>
      <xdr:row>82</xdr:row>
      <xdr:rowOff>71278</xdr:rowOff>
    </xdr:to>
    <xdr:sp macro="" textlink="">
      <xdr:nvSpPr>
        <xdr:cNvPr id="203" name="フローチャート: 判断 202"/>
        <xdr:cNvSpPr/>
      </xdr:nvSpPr>
      <xdr:spPr>
        <a:xfrm>
          <a:off x="3175000" y="1402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56055</xdr:rowOff>
    </xdr:from>
    <xdr:ext cx="762000" cy="259045"/>
    <xdr:sp macro="" textlink="">
      <xdr:nvSpPr>
        <xdr:cNvPr id="204" name="テキスト ボックス 203"/>
        <xdr:cNvSpPr txBox="1"/>
      </xdr:nvSpPr>
      <xdr:spPr>
        <a:xfrm>
          <a:off x="2844800" y="14114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80395</xdr:rowOff>
    </xdr:from>
    <xdr:to>
      <xdr:col>11</xdr:col>
      <xdr:colOff>31750</xdr:colOff>
      <xdr:row>81</xdr:row>
      <xdr:rowOff>81642</xdr:rowOff>
    </xdr:to>
    <xdr:cxnSp macro="">
      <xdr:nvCxnSpPr>
        <xdr:cNvPr id="205" name="直線コネクタ 204"/>
        <xdr:cNvCxnSpPr/>
      </xdr:nvCxnSpPr>
      <xdr:spPr>
        <a:xfrm>
          <a:off x="1447800" y="13967845"/>
          <a:ext cx="889000" cy="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51181</xdr:rowOff>
    </xdr:from>
    <xdr:to>
      <xdr:col>11</xdr:col>
      <xdr:colOff>82550</xdr:colOff>
      <xdr:row>81</xdr:row>
      <xdr:rowOff>152781</xdr:rowOff>
    </xdr:to>
    <xdr:sp macro="" textlink="">
      <xdr:nvSpPr>
        <xdr:cNvPr id="206" name="フローチャート: 判断 205"/>
        <xdr:cNvSpPr/>
      </xdr:nvSpPr>
      <xdr:spPr>
        <a:xfrm>
          <a:off x="2286000" y="1393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137558</xdr:rowOff>
    </xdr:from>
    <xdr:ext cx="762000" cy="259045"/>
    <xdr:sp macro="" textlink="">
      <xdr:nvSpPr>
        <xdr:cNvPr id="207" name="テキスト ボックス 206"/>
        <xdr:cNvSpPr txBox="1"/>
      </xdr:nvSpPr>
      <xdr:spPr>
        <a:xfrm>
          <a:off x="1955800" y="14025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43866</xdr:rowOff>
    </xdr:from>
    <xdr:to>
      <xdr:col>7</xdr:col>
      <xdr:colOff>31750</xdr:colOff>
      <xdr:row>81</xdr:row>
      <xdr:rowOff>145466</xdr:rowOff>
    </xdr:to>
    <xdr:sp macro="" textlink="">
      <xdr:nvSpPr>
        <xdr:cNvPr id="208" name="フローチャート: 判断 207"/>
        <xdr:cNvSpPr/>
      </xdr:nvSpPr>
      <xdr:spPr>
        <a:xfrm>
          <a:off x="1397000" y="1393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130243</xdr:rowOff>
    </xdr:from>
    <xdr:ext cx="762000" cy="259045"/>
    <xdr:sp macro="" textlink="">
      <xdr:nvSpPr>
        <xdr:cNvPr id="209" name="テキスト ボックス 208"/>
        <xdr:cNvSpPr txBox="1"/>
      </xdr:nvSpPr>
      <xdr:spPr>
        <a:xfrm>
          <a:off x="1066800" y="1401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75847</xdr:rowOff>
    </xdr:from>
    <xdr:to>
      <xdr:col>23</xdr:col>
      <xdr:colOff>184150</xdr:colOff>
      <xdr:row>82</xdr:row>
      <xdr:rowOff>5997</xdr:rowOff>
    </xdr:to>
    <xdr:sp macro="" textlink="">
      <xdr:nvSpPr>
        <xdr:cNvPr id="215" name="楕円 214"/>
        <xdr:cNvSpPr/>
      </xdr:nvSpPr>
      <xdr:spPr>
        <a:xfrm>
          <a:off x="4902200" y="1396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168574</xdr:rowOff>
    </xdr:from>
    <xdr:ext cx="762000" cy="259045"/>
    <xdr:sp macro="" textlink="">
      <xdr:nvSpPr>
        <xdr:cNvPr id="216" name="人件費・物件費等の状況該当値テキスト"/>
        <xdr:cNvSpPr txBox="1"/>
      </xdr:nvSpPr>
      <xdr:spPr>
        <a:xfrm>
          <a:off x="5041900" y="13884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68080</xdr:rowOff>
    </xdr:from>
    <xdr:to>
      <xdr:col>19</xdr:col>
      <xdr:colOff>184150</xdr:colOff>
      <xdr:row>81</xdr:row>
      <xdr:rowOff>169680</xdr:rowOff>
    </xdr:to>
    <xdr:sp macro="" textlink="">
      <xdr:nvSpPr>
        <xdr:cNvPr id="217" name="楕円 216"/>
        <xdr:cNvSpPr/>
      </xdr:nvSpPr>
      <xdr:spPr>
        <a:xfrm>
          <a:off x="4064000" y="13955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8407</xdr:rowOff>
    </xdr:from>
    <xdr:ext cx="736600" cy="259045"/>
    <xdr:sp macro="" textlink="">
      <xdr:nvSpPr>
        <xdr:cNvPr id="218" name="テキスト ボックス 217"/>
        <xdr:cNvSpPr txBox="1"/>
      </xdr:nvSpPr>
      <xdr:spPr>
        <a:xfrm>
          <a:off x="3733800" y="13724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54483</xdr:rowOff>
    </xdr:from>
    <xdr:to>
      <xdr:col>15</xdr:col>
      <xdr:colOff>133350</xdr:colOff>
      <xdr:row>81</xdr:row>
      <xdr:rowOff>156083</xdr:rowOff>
    </xdr:to>
    <xdr:sp macro="" textlink="">
      <xdr:nvSpPr>
        <xdr:cNvPr id="219" name="楕円 218"/>
        <xdr:cNvSpPr/>
      </xdr:nvSpPr>
      <xdr:spPr>
        <a:xfrm>
          <a:off x="3175000" y="1394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166260</xdr:rowOff>
    </xdr:from>
    <xdr:ext cx="762000" cy="259045"/>
    <xdr:sp macro="" textlink="">
      <xdr:nvSpPr>
        <xdr:cNvPr id="220" name="テキスト ボックス 219"/>
        <xdr:cNvSpPr txBox="1"/>
      </xdr:nvSpPr>
      <xdr:spPr>
        <a:xfrm>
          <a:off x="2844800" y="13710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30842</xdr:rowOff>
    </xdr:from>
    <xdr:to>
      <xdr:col>11</xdr:col>
      <xdr:colOff>82550</xdr:colOff>
      <xdr:row>81</xdr:row>
      <xdr:rowOff>132442</xdr:rowOff>
    </xdr:to>
    <xdr:sp macro="" textlink="">
      <xdr:nvSpPr>
        <xdr:cNvPr id="221" name="楕円 220"/>
        <xdr:cNvSpPr/>
      </xdr:nvSpPr>
      <xdr:spPr>
        <a:xfrm>
          <a:off x="2286000" y="1391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142619</xdr:rowOff>
    </xdr:from>
    <xdr:ext cx="762000" cy="259045"/>
    <xdr:sp macro="" textlink="">
      <xdr:nvSpPr>
        <xdr:cNvPr id="222" name="テキスト ボックス 221"/>
        <xdr:cNvSpPr txBox="1"/>
      </xdr:nvSpPr>
      <xdr:spPr>
        <a:xfrm>
          <a:off x="1955800" y="13687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29595</xdr:rowOff>
    </xdr:from>
    <xdr:to>
      <xdr:col>7</xdr:col>
      <xdr:colOff>31750</xdr:colOff>
      <xdr:row>81</xdr:row>
      <xdr:rowOff>131195</xdr:rowOff>
    </xdr:to>
    <xdr:sp macro="" textlink="">
      <xdr:nvSpPr>
        <xdr:cNvPr id="223" name="楕円 222"/>
        <xdr:cNvSpPr/>
      </xdr:nvSpPr>
      <xdr:spPr>
        <a:xfrm>
          <a:off x="1397000" y="1391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141372</xdr:rowOff>
    </xdr:from>
    <xdr:ext cx="762000" cy="259045"/>
    <xdr:sp macro="" textlink="">
      <xdr:nvSpPr>
        <xdr:cNvPr id="224" name="テキスト ボックス 223"/>
        <xdr:cNvSpPr txBox="1"/>
      </xdr:nvSpPr>
      <xdr:spPr>
        <a:xfrm>
          <a:off x="1066800" y="1368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類似団体平均を上回っており、前年度から</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ポイント増加している。今後も人事評価制度に基づく職務成績等に応じた昇給制度を運用していくことにより、より一層の給与適正化に努める。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4234</xdr:rowOff>
    </xdr:from>
    <xdr:to>
      <xdr:col>81</xdr:col>
      <xdr:colOff>44450</xdr:colOff>
      <xdr:row>89</xdr:row>
      <xdr:rowOff>150284</xdr:rowOff>
    </xdr:to>
    <xdr:cxnSp macro="">
      <xdr:nvCxnSpPr>
        <xdr:cNvPr id="253" name="直線コネクタ 252"/>
        <xdr:cNvCxnSpPr/>
      </xdr:nvCxnSpPr>
      <xdr:spPr>
        <a:xfrm flipV="1">
          <a:off x="17018000" y="13720234"/>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122361</xdr:rowOff>
    </xdr:from>
    <xdr:ext cx="762000" cy="259045"/>
    <xdr:sp macro="" textlink="">
      <xdr:nvSpPr>
        <xdr:cNvPr id="254" name="給与水準   （国との比較）最小値テキスト"/>
        <xdr:cNvSpPr txBox="1"/>
      </xdr:nvSpPr>
      <xdr:spPr>
        <a:xfrm>
          <a:off x="17106900" y="1538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150284</xdr:rowOff>
    </xdr:from>
    <xdr:to>
      <xdr:col>81</xdr:col>
      <xdr:colOff>133350</xdr:colOff>
      <xdr:row>89</xdr:row>
      <xdr:rowOff>150284</xdr:rowOff>
    </xdr:to>
    <xdr:cxnSp macro="">
      <xdr:nvCxnSpPr>
        <xdr:cNvPr id="255" name="直線コネクタ 254"/>
        <xdr:cNvCxnSpPr/>
      </xdr:nvCxnSpPr>
      <xdr:spPr>
        <a:xfrm>
          <a:off x="16929100" y="15409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90611</xdr:rowOff>
    </xdr:from>
    <xdr:ext cx="762000" cy="259045"/>
    <xdr:sp macro="" textlink="">
      <xdr:nvSpPr>
        <xdr:cNvPr id="256" name="給与水準   （国との比較）最大値テキスト"/>
        <xdr:cNvSpPr txBox="1"/>
      </xdr:nvSpPr>
      <xdr:spPr>
        <a:xfrm>
          <a:off x="17106900" y="13463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4234</xdr:rowOff>
    </xdr:from>
    <xdr:to>
      <xdr:col>81</xdr:col>
      <xdr:colOff>133350</xdr:colOff>
      <xdr:row>80</xdr:row>
      <xdr:rowOff>4234</xdr:rowOff>
    </xdr:to>
    <xdr:cxnSp macro="">
      <xdr:nvCxnSpPr>
        <xdr:cNvPr id="257" name="直線コネクタ 256"/>
        <xdr:cNvCxnSpPr/>
      </xdr:nvCxnSpPr>
      <xdr:spPr>
        <a:xfrm>
          <a:off x="16929100" y="1372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23989</xdr:rowOff>
    </xdr:from>
    <xdr:to>
      <xdr:col>81</xdr:col>
      <xdr:colOff>44450</xdr:colOff>
      <xdr:row>87</xdr:row>
      <xdr:rowOff>37395</xdr:rowOff>
    </xdr:to>
    <xdr:cxnSp macro="">
      <xdr:nvCxnSpPr>
        <xdr:cNvPr id="258" name="直線コネクタ 257"/>
        <xdr:cNvCxnSpPr/>
      </xdr:nvCxnSpPr>
      <xdr:spPr>
        <a:xfrm>
          <a:off x="16179800" y="149401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13705</xdr:rowOff>
    </xdr:from>
    <xdr:ext cx="762000" cy="259045"/>
    <xdr:sp macro="" textlink="">
      <xdr:nvSpPr>
        <xdr:cNvPr id="259" name="給与水準   （国との比較）平均値テキスト"/>
        <xdr:cNvSpPr txBox="1"/>
      </xdr:nvSpPr>
      <xdr:spPr>
        <a:xfrm>
          <a:off x="17106900" y="14586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168628</xdr:rowOff>
    </xdr:from>
    <xdr:to>
      <xdr:col>81</xdr:col>
      <xdr:colOff>95250</xdr:colOff>
      <xdr:row>86</xdr:row>
      <xdr:rowOff>98778</xdr:rowOff>
    </xdr:to>
    <xdr:sp macro="" textlink="">
      <xdr:nvSpPr>
        <xdr:cNvPr id="260" name="フローチャート: 判断 259"/>
        <xdr:cNvSpPr/>
      </xdr:nvSpPr>
      <xdr:spPr>
        <a:xfrm>
          <a:off x="16967200" y="1474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23989</xdr:rowOff>
    </xdr:from>
    <xdr:to>
      <xdr:col>77</xdr:col>
      <xdr:colOff>44450</xdr:colOff>
      <xdr:row>87</xdr:row>
      <xdr:rowOff>37395</xdr:rowOff>
    </xdr:to>
    <xdr:cxnSp macro="">
      <xdr:nvCxnSpPr>
        <xdr:cNvPr id="261" name="直線コネクタ 260"/>
        <xdr:cNvCxnSpPr/>
      </xdr:nvCxnSpPr>
      <xdr:spPr>
        <a:xfrm flipV="1">
          <a:off x="15290800" y="149401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10584</xdr:rowOff>
    </xdr:from>
    <xdr:to>
      <xdr:col>77</xdr:col>
      <xdr:colOff>95250</xdr:colOff>
      <xdr:row>86</xdr:row>
      <xdr:rowOff>112184</xdr:rowOff>
    </xdr:to>
    <xdr:sp macro="" textlink="">
      <xdr:nvSpPr>
        <xdr:cNvPr id="262" name="フローチャート: 判断 261"/>
        <xdr:cNvSpPr/>
      </xdr:nvSpPr>
      <xdr:spPr>
        <a:xfrm>
          <a:off x="16129000" y="1475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122361</xdr:rowOff>
    </xdr:from>
    <xdr:ext cx="736600" cy="259045"/>
    <xdr:sp macro="" textlink="">
      <xdr:nvSpPr>
        <xdr:cNvPr id="263" name="テキスト ボックス 262"/>
        <xdr:cNvSpPr txBox="1"/>
      </xdr:nvSpPr>
      <xdr:spPr>
        <a:xfrm>
          <a:off x="15798800" y="14524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37395</xdr:rowOff>
    </xdr:from>
    <xdr:to>
      <xdr:col>72</xdr:col>
      <xdr:colOff>203200</xdr:colOff>
      <xdr:row>87</xdr:row>
      <xdr:rowOff>64205</xdr:rowOff>
    </xdr:to>
    <xdr:cxnSp macro="">
      <xdr:nvCxnSpPr>
        <xdr:cNvPr id="264" name="直線コネクタ 263"/>
        <xdr:cNvCxnSpPr/>
      </xdr:nvCxnSpPr>
      <xdr:spPr>
        <a:xfrm flipV="1">
          <a:off x="14401800" y="149535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5" name="フローチャート: 判断 264"/>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6" name="テキスト ボックス 265"/>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64205</xdr:rowOff>
    </xdr:from>
    <xdr:to>
      <xdr:col>68</xdr:col>
      <xdr:colOff>152400</xdr:colOff>
      <xdr:row>87</xdr:row>
      <xdr:rowOff>64205</xdr:rowOff>
    </xdr:to>
    <xdr:cxnSp macro="">
      <xdr:nvCxnSpPr>
        <xdr:cNvPr id="267" name="直線コネクタ 266"/>
        <xdr:cNvCxnSpPr/>
      </xdr:nvCxnSpPr>
      <xdr:spPr>
        <a:xfrm>
          <a:off x="13512800" y="149803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64205</xdr:rowOff>
    </xdr:from>
    <xdr:to>
      <xdr:col>68</xdr:col>
      <xdr:colOff>203200</xdr:colOff>
      <xdr:row>86</xdr:row>
      <xdr:rowOff>165805</xdr:rowOff>
    </xdr:to>
    <xdr:sp macro="" textlink="">
      <xdr:nvSpPr>
        <xdr:cNvPr id="268" name="フローチャート: 判断 267"/>
        <xdr:cNvSpPr/>
      </xdr:nvSpPr>
      <xdr:spPr>
        <a:xfrm>
          <a:off x="14351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4532</xdr:rowOff>
    </xdr:from>
    <xdr:ext cx="762000" cy="259045"/>
    <xdr:sp macro="" textlink="">
      <xdr:nvSpPr>
        <xdr:cNvPr id="269" name="テキスト ボックス 268"/>
        <xdr:cNvSpPr txBox="1"/>
      </xdr:nvSpPr>
      <xdr:spPr>
        <a:xfrm>
          <a:off x="14020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64205</xdr:rowOff>
    </xdr:from>
    <xdr:to>
      <xdr:col>64</xdr:col>
      <xdr:colOff>152400</xdr:colOff>
      <xdr:row>86</xdr:row>
      <xdr:rowOff>165805</xdr:rowOff>
    </xdr:to>
    <xdr:sp macro="" textlink="">
      <xdr:nvSpPr>
        <xdr:cNvPr id="270" name="フローチャート: 判断 269"/>
        <xdr:cNvSpPr/>
      </xdr:nvSpPr>
      <xdr:spPr>
        <a:xfrm>
          <a:off x="13462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4532</xdr:rowOff>
    </xdr:from>
    <xdr:ext cx="762000" cy="259045"/>
    <xdr:sp macro="" textlink="">
      <xdr:nvSpPr>
        <xdr:cNvPr id="271" name="テキスト ボックス 270"/>
        <xdr:cNvSpPr txBox="1"/>
      </xdr:nvSpPr>
      <xdr:spPr>
        <a:xfrm>
          <a:off x="13131800" y="14577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158045</xdr:rowOff>
    </xdr:from>
    <xdr:to>
      <xdr:col>81</xdr:col>
      <xdr:colOff>95250</xdr:colOff>
      <xdr:row>87</xdr:row>
      <xdr:rowOff>88195</xdr:rowOff>
    </xdr:to>
    <xdr:sp macro="" textlink="">
      <xdr:nvSpPr>
        <xdr:cNvPr id="277" name="楕円 276"/>
        <xdr:cNvSpPr/>
      </xdr:nvSpPr>
      <xdr:spPr>
        <a:xfrm>
          <a:off x="169672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130122</xdr:rowOff>
    </xdr:from>
    <xdr:ext cx="762000" cy="259045"/>
    <xdr:sp macro="" textlink="">
      <xdr:nvSpPr>
        <xdr:cNvPr id="278" name="給与水準   （国との比較）該当値テキスト"/>
        <xdr:cNvSpPr txBox="1"/>
      </xdr:nvSpPr>
      <xdr:spPr>
        <a:xfrm>
          <a:off x="17106900" y="1487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144639</xdr:rowOff>
    </xdr:from>
    <xdr:to>
      <xdr:col>77</xdr:col>
      <xdr:colOff>95250</xdr:colOff>
      <xdr:row>87</xdr:row>
      <xdr:rowOff>74789</xdr:rowOff>
    </xdr:to>
    <xdr:sp macro="" textlink="">
      <xdr:nvSpPr>
        <xdr:cNvPr id="279" name="楕円 278"/>
        <xdr:cNvSpPr/>
      </xdr:nvSpPr>
      <xdr:spPr>
        <a:xfrm>
          <a:off x="16129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59566</xdr:rowOff>
    </xdr:from>
    <xdr:ext cx="736600" cy="259045"/>
    <xdr:sp macro="" textlink="">
      <xdr:nvSpPr>
        <xdr:cNvPr id="280" name="テキスト ボックス 279"/>
        <xdr:cNvSpPr txBox="1"/>
      </xdr:nvSpPr>
      <xdr:spPr>
        <a:xfrm>
          <a:off x="15798800" y="14975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158045</xdr:rowOff>
    </xdr:from>
    <xdr:to>
      <xdr:col>73</xdr:col>
      <xdr:colOff>44450</xdr:colOff>
      <xdr:row>87</xdr:row>
      <xdr:rowOff>88195</xdr:rowOff>
    </xdr:to>
    <xdr:sp macro="" textlink="">
      <xdr:nvSpPr>
        <xdr:cNvPr id="281" name="楕円 280"/>
        <xdr:cNvSpPr/>
      </xdr:nvSpPr>
      <xdr:spPr>
        <a:xfrm>
          <a:off x="15240000" y="1490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72972</xdr:rowOff>
    </xdr:from>
    <xdr:ext cx="762000" cy="259045"/>
    <xdr:sp macro="" textlink="">
      <xdr:nvSpPr>
        <xdr:cNvPr id="282" name="テキスト ボックス 281"/>
        <xdr:cNvSpPr txBox="1"/>
      </xdr:nvSpPr>
      <xdr:spPr>
        <a:xfrm>
          <a:off x="14909800" y="1498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13405</xdr:rowOff>
    </xdr:from>
    <xdr:to>
      <xdr:col>68</xdr:col>
      <xdr:colOff>203200</xdr:colOff>
      <xdr:row>87</xdr:row>
      <xdr:rowOff>115005</xdr:rowOff>
    </xdr:to>
    <xdr:sp macro="" textlink="">
      <xdr:nvSpPr>
        <xdr:cNvPr id="283" name="楕円 282"/>
        <xdr:cNvSpPr/>
      </xdr:nvSpPr>
      <xdr:spPr>
        <a:xfrm>
          <a:off x="14351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99782</xdr:rowOff>
    </xdr:from>
    <xdr:ext cx="762000" cy="259045"/>
    <xdr:sp macro="" textlink="">
      <xdr:nvSpPr>
        <xdr:cNvPr id="284" name="テキスト ボックス 283"/>
        <xdr:cNvSpPr txBox="1"/>
      </xdr:nvSpPr>
      <xdr:spPr>
        <a:xfrm>
          <a:off x="14020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13405</xdr:rowOff>
    </xdr:from>
    <xdr:to>
      <xdr:col>64</xdr:col>
      <xdr:colOff>152400</xdr:colOff>
      <xdr:row>87</xdr:row>
      <xdr:rowOff>115005</xdr:rowOff>
    </xdr:to>
    <xdr:sp macro="" textlink="">
      <xdr:nvSpPr>
        <xdr:cNvPr id="285" name="楕円 284"/>
        <xdr:cNvSpPr/>
      </xdr:nvSpPr>
      <xdr:spPr>
        <a:xfrm>
          <a:off x="13462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99782</xdr:rowOff>
    </xdr:from>
    <xdr:ext cx="762000" cy="259045"/>
    <xdr:sp macro="" textlink="">
      <xdr:nvSpPr>
        <xdr:cNvPr id="286" name="テキスト ボックス 285"/>
        <xdr:cNvSpPr txBox="1"/>
      </xdr:nvSpPr>
      <xdr:spPr>
        <a:xfrm>
          <a:off x="13131800" y="15015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人増加している。市の人口は前年度から</a:t>
          </a:r>
          <a:r>
            <a:rPr kumimoji="1" lang="en-US" altLang="ja-JP" sz="1100">
              <a:solidFill>
                <a:schemeClr val="dk1"/>
              </a:solidFill>
              <a:effectLst/>
              <a:latin typeface="+mn-lt"/>
              <a:ea typeface="+mn-ea"/>
              <a:cs typeface="+mn-cs"/>
            </a:rPr>
            <a:t>221</a:t>
          </a:r>
          <a:r>
            <a:rPr kumimoji="1" lang="ja-JP" altLang="ja-JP" sz="1100">
              <a:solidFill>
                <a:schemeClr val="dk1"/>
              </a:solidFill>
              <a:effectLst/>
              <a:latin typeface="+mn-lt"/>
              <a:ea typeface="+mn-ea"/>
              <a:cs typeface="+mn-cs"/>
            </a:rPr>
            <a:t>人の減となり、市の人口減少が要因である。今後は事務事業の見直しや正規職員の適正配置を進めていくことで、職員数の削減に努める。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28182</xdr:rowOff>
    </xdr:from>
    <xdr:to>
      <xdr:col>81</xdr:col>
      <xdr:colOff>44450</xdr:colOff>
      <xdr:row>67</xdr:row>
      <xdr:rowOff>61625</xdr:rowOff>
    </xdr:to>
    <xdr:cxnSp macro="">
      <xdr:nvCxnSpPr>
        <xdr:cNvPr id="318" name="直線コネクタ 317"/>
        <xdr:cNvCxnSpPr/>
      </xdr:nvCxnSpPr>
      <xdr:spPr>
        <a:xfrm flipV="1">
          <a:off x="17018000" y="9972282"/>
          <a:ext cx="0" cy="15764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33702</xdr:rowOff>
    </xdr:from>
    <xdr:ext cx="762000" cy="259045"/>
    <xdr:sp macro="" textlink="">
      <xdr:nvSpPr>
        <xdr:cNvPr id="319" name="定員管理の状況最小値テキスト"/>
        <xdr:cNvSpPr txBox="1"/>
      </xdr:nvSpPr>
      <xdr:spPr>
        <a:xfrm>
          <a:off x="17106900" y="1152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61625</xdr:rowOff>
    </xdr:from>
    <xdr:to>
      <xdr:col>81</xdr:col>
      <xdr:colOff>133350</xdr:colOff>
      <xdr:row>67</xdr:row>
      <xdr:rowOff>61625</xdr:rowOff>
    </xdr:to>
    <xdr:cxnSp macro="">
      <xdr:nvCxnSpPr>
        <xdr:cNvPr id="320" name="直線コネクタ 319"/>
        <xdr:cNvCxnSpPr/>
      </xdr:nvCxnSpPr>
      <xdr:spPr>
        <a:xfrm>
          <a:off x="16929100" y="1154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114559</xdr:rowOff>
    </xdr:from>
    <xdr:ext cx="762000" cy="259045"/>
    <xdr:sp macro="" textlink="">
      <xdr:nvSpPr>
        <xdr:cNvPr id="321" name="定員管理の状況最大値テキスト"/>
        <xdr:cNvSpPr txBox="1"/>
      </xdr:nvSpPr>
      <xdr:spPr>
        <a:xfrm>
          <a:off x="17106900" y="9715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28182</xdr:rowOff>
    </xdr:from>
    <xdr:to>
      <xdr:col>81</xdr:col>
      <xdr:colOff>133350</xdr:colOff>
      <xdr:row>58</xdr:row>
      <xdr:rowOff>28182</xdr:rowOff>
    </xdr:to>
    <xdr:cxnSp macro="">
      <xdr:nvCxnSpPr>
        <xdr:cNvPr id="322" name="直線コネクタ 321"/>
        <xdr:cNvCxnSpPr/>
      </xdr:nvCxnSpPr>
      <xdr:spPr>
        <a:xfrm>
          <a:off x="16929100" y="9972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51828</xdr:rowOff>
    </xdr:from>
    <xdr:to>
      <xdr:col>81</xdr:col>
      <xdr:colOff>44450</xdr:colOff>
      <xdr:row>60</xdr:row>
      <xdr:rowOff>56424</xdr:rowOff>
    </xdr:to>
    <xdr:cxnSp macro="">
      <xdr:nvCxnSpPr>
        <xdr:cNvPr id="323" name="直線コネクタ 322"/>
        <xdr:cNvCxnSpPr/>
      </xdr:nvCxnSpPr>
      <xdr:spPr>
        <a:xfrm>
          <a:off x="16179800" y="10338828"/>
          <a:ext cx="8382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106394</xdr:rowOff>
    </xdr:from>
    <xdr:ext cx="762000" cy="259045"/>
    <xdr:sp macro="" textlink="">
      <xdr:nvSpPr>
        <xdr:cNvPr id="324" name="定員管理の状況平均値テキスト"/>
        <xdr:cNvSpPr txBox="1"/>
      </xdr:nvSpPr>
      <xdr:spPr>
        <a:xfrm>
          <a:off x="17106900" y="103933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134317</xdr:rowOff>
    </xdr:from>
    <xdr:to>
      <xdr:col>81</xdr:col>
      <xdr:colOff>95250</xdr:colOff>
      <xdr:row>61</xdr:row>
      <xdr:rowOff>64467</xdr:rowOff>
    </xdr:to>
    <xdr:sp macro="" textlink="">
      <xdr:nvSpPr>
        <xdr:cNvPr id="325" name="フローチャート: 判断 324"/>
        <xdr:cNvSpPr/>
      </xdr:nvSpPr>
      <xdr:spPr>
        <a:xfrm>
          <a:off x="16967200" y="104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33444</xdr:rowOff>
    </xdr:from>
    <xdr:to>
      <xdr:col>77</xdr:col>
      <xdr:colOff>44450</xdr:colOff>
      <xdr:row>60</xdr:row>
      <xdr:rowOff>51828</xdr:rowOff>
    </xdr:to>
    <xdr:cxnSp macro="">
      <xdr:nvCxnSpPr>
        <xdr:cNvPr id="326" name="直線コネクタ 325"/>
        <xdr:cNvCxnSpPr/>
      </xdr:nvCxnSpPr>
      <xdr:spPr>
        <a:xfrm>
          <a:off x="15290800" y="10320444"/>
          <a:ext cx="889000" cy="1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123976</xdr:rowOff>
    </xdr:from>
    <xdr:to>
      <xdr:col>77</xdr:col>
      <xdr:colOff>95250</xdr:colOff>
      <xdr:row>61</xdr:row>
      <xdr:rowOff>54126</xdr:rowOff>
    </xdr:to>
    <xdr:sp macro="" textlink="">
      <xdr:nvSpPr>
        <xdr:cNvPr id="327" name="フローチャート: 判断 326"/>
        <xdr:cNvSpPr/>
      </xdr:nvSpPr>
      <xdr:spPr>
        <a:xfrm>
          <a:off x="16129000" y="104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38903</xdr:rowOff>
    </xdr:from>
    <xdr:ext cx="736600" cy="259045"/>
    <xdr:sp macro="" textlink="">
      <xdr:nvSpPr>
        <xdr:cNvPr id="328" name="テキスト ボックス 327"/>
        <xdr:cNvSpPr txBox="1"/>
      </xdr:nvSpPr>
      <xdr:spPr>
        <a:xfrm>
          <a:off x="15798800" y="10497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170422</xdr:rowOff>
    </xdr:from>
    <xdr:to>
      <xdr:col>72</xdr:col>
      <xdr:colOff>203200</xdr:colOff>
      <xdr:row>60</xdr:row>
      <xdr:rowOff>33444</xdr:rowOff>
    </xdr:to>
    <xdr:cxnSp macro="">
      <xdr:nvCxnSpPr>
        <xdr:cNvPr id="329" name="直線コネクタ 328"/>
        <xdr:cNvCxnSpPr/>
      </xdr:nvCxnSpPr>
      <xdr:spPr>
        <a:xfrm>
          <a:off x="14401800" y="1028597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84909</xdr:rowOff>
    </xdr:from>
    <xdr:to>
      <xdr:col>73</xdr:col>
      <xdr:colOff>44450</xdr:colOff>
      <xdr:row>61</xdr:row>
      <xdr:rowOff>15059</xdr:rowOff>
    </xdr:to>
    <xdr:sp macro="" textlink="">
      <xdr:nvSpPr>
        <xdr:cNvPr id="330" name="フローチャート: 判断 329"/>
        <xdr:cNvSpPr/>
      </xdr:nvSpPr>
      <xdr:spPr>
        <a:xfrm>
          <a:off x="15240000" y="1037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171286</xdr:rowOff>
    </xdr:from>
    <xdr:ext cx="762000" cy="259045"/>
    <xdr:sp macro="" textlink="">
      <xdr:nvSpPr>
        <xdr:cNvPr id="331" name="テキスト ボックス 330"/>
        <xdr:cNvSpPr txBox="1"/>
      </xdr:nvSpPr>
      <xdr:spPr>
        <a:xfrm>
          <a:off x="14909800" y="104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130205</xdr:rowOff>
    </xdr:from>
    <xdr:to>
      <xdr:col>68</xdr:col>
      <xdr:colOff>152400</xdr:colOff>
      <xdr:row>59</xdr:row>
      <xdr:rowOff>170422</xdr:rowOff>
    </xdr:to>
    <xdr:cxnSp macro="">
      <xdr:nvCxnSpPr>
        <xdr:cNvPr id="332" name="直線コネクタ 331"/>
        <xdr:cNvCxnSpPr/>
      </xdr:nvCxnSpPr>
      <xdr:spPr>
        <a:xfrm>
          <a:off x="13512800" y="1024575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24251</xdr:rowOff>
    </xdr:from>
    <xdr:to>
      <xdr:col>68</xdr:col>
      <xdr:colOff>203200</xdr:colOff>
      <xdr:row>59</xdr:row>
      <xdr:rowOff>125851</xdr:rowOff>
    </xdr:to>
    <xdr:sp macro="" textlink="">
      <xdr:nvSpPr>
        <xdr:cNvPr id="333" name="フローチャート: 判断 332"/>
        <xdr:cNvSpPr/>
      </xdr:nvSpPr>
      <xdr:spPr>
        <a:xfrm>
          <a:off x="14351000" y="101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136028</xdr:rowOff>
    </xdr:from>
    <xdr:ext cx="762000" cy="259045"/>
    <xdr:sp macro="" textlink="">
      <xdr:nvSpPr>
        <xdr:cNvPr id="334" name="テキスト ボックス 333"/>
        <xdr:cNvSpPr txBox="1"/>
      </xdr:nvSpPr>
      <xdr:spPr>
        <a:xfrm>
          <a:off x="14020800" y="9908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19655</xdr:rowOff>
    </xdr:from>
    <xdr:to>
      <xdr:col>64</xdr:col>
      <xdr:colOff>152400</xdr:colOff>
      <xdr:row>59</xdr:row>
      <xdr:rowOff>121255</xdr:rowOff>
    </xdr:to>
    <xdr:sp macro="" textlink="">
      <xdr:nvSpPr>
        <xdr:cNvPr id="335" name="フローチャート: 判断 334"/>
        <xdr:cNvSpPr/>
      </xdr:nvSpPr>
      <xdr:spPr>
        <a:xfrm>
          <a:off x="13462000" y="1013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131432</xdr:rowOff>
    </xdr:from>
    <xdr:ext cx="762000" cy="259045"/>
    <xdr:sp macro="" textlink="">
      <xdr:nvSpPr>
        <xdr:cNvPr id="336" name="テキスト ボックス 335"/>
        <xdr:cNvSpPr txBox="1"/>
      </xdr:nvSpPr>
      <xdr:spPr>
        <a:xfrm>
          <a:off x="13131800" y="9904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5624</xdr:rowOff>
    </xdr:from>
    <xdr:to>
      <xdr:col>81</xdr:col>
      <xdr:colOff>95250</xdr:colOff>
      <xdr:row>60</xdr:row>
      <xdr:rowOff>107224</xdr:rowOff>
    </xdr:to>
    <xdr:sp macro="" textlink="">
      <xdr:nvSpPr>
        <xdr:cNvPr id="342" name="楕円 341"/>
        <xdr:cNvSpPr/>
      </xdr:nvSpPr>
      <xdr:spPr>
        <a:xfrm>
          <a:off x="16967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22151</xdr:rowOff>
    </xdr:from>
    <xdr:ext cx="762000" cy="259045"/>
    <xdr:sp macro="" textlink="">
      <xdr:nvSpPr>
        <xdr:cNvPr id="343" name="定員管理の状況該当値テキスト"/>
        <xdr:cNvSpPr txBox="1"/>
      </xdr:nvSpPr>
      <xdr:spPr>
        <a:xfrm>
          <a:off x="17106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1028</xdr:rowOff>
    </xdr:from>
    <xdr:to>
      <xdr:col>77</xdr:col>
      <xdr:colOff>95250</xdr:colOff>
      <xdr:row>60</xdr:row>
      <xdr:rowOff>102628</xdr:rowOff>
    </xdr:to>
    <xdr:sp macro="" textlink="">
      <xdr:nvSpPr>
        <xdr:cNvPr id="344" name="楕円 343"/>
        <xdr:cNvSpPr/>
      </xdr:nvSpPr>
      <xdr:spPr>
        <a:xfrm>
          <a:off x="16129000" y="1028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112805</xdr:rowOff>
    </xdr:from>
    <xdr:ext cx="736600" cy="259045"/>
    <xdr:sp macro="" textlink="">
      <xdr:nvSpPr>
        <xdr:cNvPr id="345" name="テキスト ボックス 344"/>
        <xdr:cNvSpPr txBox="1"/>
      </xdr:nvSpPr>
      <xdr:spPr>
        <a:xfrm>
          <a:off x="15798800" y="1005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154094</xdr:rowOff>
    </xdr:from>
    <xdr:to>
      <xdr:col>73</xdr:col>
      <xdr:colOff>44450</xdr:colOff>
      <xdr:row>60</xdr:row>
      <xdr:rowOff>84244</xdr:rowOff>
    </xdr:to>
    <xdr:sp macro="" textlink="">
      <xdr:nvSpPr>
        <xdr:cNvPr id="346" name="楕円 345"/>
        <xdr:cNvSpPr/>
      </xdr:nvSpPr>
      <xdr:spPr>
        <a:xfrm>
          <a:off x="15240000" y="10269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94421</xdr:rowOff>
    </xdr:from>
    <xdr:ext cx="762000" cy="259045"/>
    <xdr:sp macro="" textlink="">
      <xdr:nvSpPr>
        <xdr:cNvPr id="347" name="テキスト ボックス 346"/>
        <xdr:cNvSpPr txBox="1"/>
      </xdr:nvSpPr>
      <xdr:spPr>
        <a:xfrm>
          <a:off x="14909800" y="100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119622</xdr:rowOff>
    </xdr:from>
    <xdr:to>
      <xdr:col>68</xdr:col>
      <xdr:colOff>203200</xdr:colOff>
      <xdr:row>60</xdr:row>
      <xdr:rowOff>49772</xdr:rowOff>
    </xdr:to>
    <xdr:sp macro="" textlink="">
      <xdr:nvSpPr>
        <xdr:cNvPr id="348" name="楕円 347"/>
        <xdr:cNvSpPr/>
      </xdr:nvSpPr>
      <xdr:spPr>
        <a:xfrm>
          <a:off x="14351000" y="1023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34549</xdr:rowOff>
    </xdr:from>
    <xdr:ext cx="762000" cy="259045"/>
    <xdr:sp macro="" textlink="">
      <xdr:nvSpPr>
        <xdr:cNvPr id="349" name="テキスト ボックス 348"/>
        <xdr:cNvSpPr txBox="1"/>
      </xdr:nvSpPr>
      <xdr:spPr>
        <a:xfrm>
          <a:off x="14020800" y="10321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79405</xdr:rowOff>
    </xdr:from>
    <xdr:to>
      <xdr:col>64</xdr:col>
      <xdr:colOff>152400</xdr:colOff>
      <xdr:row>60</xdr:row>
      <xdr:rowOff>9555</xdr:rowOff>
    </xdr:to>
    <xdr:sp macro="" textlink="">
      <xdr:nvSpPr>
        <xdr:cNvPr id="350" name="楕円 349"/>
        <xdr:cNvSpPr/>
      </xdr:nvSpPr>
      <xdr:spPr>
        <a:xfrm>
          <a:off x="13462000" y="1019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165782</xdr:rowOff>
    </xdr:from>
    <xdr:ext cx="762000" cy="259045"/>
    <xdr:sp macro="" textlink="">
      <xdr:nvSpPr>
        <xdr:cNvPr id="351" name="テキスト ボックス 350"/>
        <xdr:cNvSpPr txBox="1"/>
      </xdr:nvSpPr>
      <xdr:spPr>
        <a:xfrm>
          <a:off x="13131800" y="1028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ポイント減少している。公債費の増加に伴い普通交付税額が増となったことが要因である。</a:t>
          </a:r>
          <a:endParaRPr lang="ja-JP" altLang="ja-JP" sz="1400">
            <a:effectLst/>
          </a:endParaRPr>
        </a:p>
        <a:p>
          <a:r>
            <a:rPr kumimoji="1" lang="ja-JP" altLang="ja-JP" sz="1100">
              <a:solidFill>
                <a:schemeClr val="dk1"/>
              </a:solidFill>
              <a:effectLst/>
              <a:latin typeface="+mn-lt"/>
              <a:ea typeface="+mn-ea"/>
              <a:cs typeface="+mn-cs"/>
            </a:rPr>
            <a:t>　今後は新市建設計画に基づく広域幹線道路整備事業等の進捗による地方債残高の増加が見込まれるため、実質公債比率が類似団体平均を上回らないように普通建設事業の計画的な推進を図るよう努める。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81386</xdr:rowOff>
    </xdr:from>
    <xdr:to>
      <xdr:col>81</xdr:col>
      <xdr:colOff>44450</xdr:colOff>
      <xdr:row>43</xdr:row>
      <xdr:rowOff>163619</xdr:rowOff>
    </xdr:to>
    <xdr:cxnSp macro="">
      <xdr:nvCxnSpPr>
        <xdr:cNvPr id="380" name="直線コネクタ 379"/>
        <xdr:cNvCxnSpPr/>
      </xdr:nvCxnSpPr>
      <xdr:spPr>
        <a:xfrm flipV="1">
          <a:off x="17018000" y="6082136"/>
          <a:ext cx="0" cy="14538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135696</xdr:rowOff>
    </xdr:from>
    <xdr:ext cx="762000" cy="259045"/>
    <xdr:sp macro="" textlink="">
      <xdr:nvSpPr>
        <xdr:cNvPr id="381" name="公債費負担の状況最小値テキスト"/>
        <xdr:cNvSpPr txBox="1"/>
      </xdr:nvSpPr>
      <xdr:spPr>
        <a:xfrm>
          <a:off x="17106900" y="750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163619</xdr:rowOff>
    </xdr:from>
    <xdr:to>
      <xdr:col>81</xdr:col>
      <xdr:colOff>133350</xdr:colOff>
      <xdr:row>43</xdr:row>
      <xdr:rowOff>163619</xdr:rowOff>
    </xdr:to>
    <xdr:cxnSp macro="">
      <xdr:nvCxnSpPr>
        <xdr:cNvPr id="382" name="直線コネクタ 381"/>
        <xdr:cNvCxnSpPr/>
      </xdr:nvCxnSpPr>
      <xdr:spPr>
        <a:xfrm>
          <a:off x="16929100" y="7535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167763</xdr:rowOff>
    </xdr:from>
    <xdr:ext cx="762000" cy="259045"/>
    <xdr:sp macro="" textlink="">
      <xdr:nvSpPr>
        <xdr:cNvPr id="383" name="公債費負担の状況最大値テキスト"/>
        <xdr:cNvSpPr txBox="1"/>
      </xdr:nvSpPr>
      <xdr:spPr>
        <a:xfrm>
          <a:off x="17106900" y="582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81386</xdr:rowOff>
    </xdr:from>
    <xdr:to>
      <xdr:col>81</xdr:col>
      <xdr:colOff>133350</xdr:colOff>
      <xdr:row>35</xdr:row>
      <xdr:rowOff>81386</xdr:rowOff>
    </xdr:to>
    <xdr:cxnSp macro="">
      <xdr:nvCxnSpPr>
        <xdr:cNvPr id="384" name="直線コネクタ 383"/>
        <xdr:cNvCxnSpPr/>
      </xdr:nvCxnSpPr>
      <xdr:spPr>
        <a:xfrm>
          <a:off x="16929100" y="608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137160</xdr:rowOff>
    </xdr:from>
    <xdr:to>
      <xdr:col>81</xdr:col>
      <xdr:colOff>44450</xdr:colOff>
      <xdr:row>36</xdr:row>
      <xdr:rowOff>143192</xdr:rowOff>
    </xdr:to>
    <xdr:cxnSp macro="">
      <xdr:nvCxnSpPr>
        <xdr:cNvPr id="385" name="直線コネクタ 384"/>
        <xdr:cNvCxnSpPr/>
      </xdr:nvCxnSpPr>
      <xdr:spPr>
        <a:xfrm flipV="1">
          <a:off x="16179800" y="6309360"/>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108708</xdr:rowOff>
    </xdr:from>
    <xdr:ext cx="762000" cy="259045"/>
    <xdr:sp macro="" textlink="">
      <xdr:nvSpPr>
        <xdr:cNvPr id="386" name="公債費負担の状況平均値テキスト"/>
        <xdr:cNvSpPr txBox="1"/>
      </xdr:nvSpPr>
      <xdr:spPr>
        <a:xfrm>
          <a:off x="17106900" y="6280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136631</xdr:rowOff>
    </xdr:from>
    <xdr:to>
      <xdr:col>81</xdr:col>
      <xdr:colOff>95250</xdr:colOff>
      <xdr:row>37</xdr:row>
      <xdr:rowOff>66781</xdr:rowOff>
    </xdr:to>
    <xdr:sp macro="" textlink="">
      <xdr:nvSpPr>
        <xdr:cNvPr id="387" name="フローチャート: 判断 386"/>
        <xdr:cNvSpPr/>
      </xdr:nvSpPr>
      <xdr:spPr>
        <a:xfrm>
          <a:off x="169672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143192</xdr:rowOff>
    </xdr:from>
    <xdr:to>
      <xdr:col>77</xdr:col>
      <xdr:colOff>44450</xdr:colOff>
      <xdr:row>36</xdr:row>
      <xdr:rowOff>155258</xdr:rowOff>
    </xdr:to>
    <xdr:cxnSp macro="">
      <xdr:nvCxnSpPr>
        <xdr:cNvPr id="388" name="直線コネクタ 387"/>
        <xdr:cNvCxnSpPr/>
      </xdr:nvCxnSpPr>
      <xdr:spPr>
        <a:xfrm flipV="1">
          <a:off x="15290800" y="631539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136631</xdr:rowOff>
    </xdr:from>
    <xdr:to>
      <xdr:col>77</xdr:col>
      <xdr:colOff>95250</xdr:colOff>
      <xdr:row>37</xdr:row>
      <xdr:rowOff>66781</xdr:rowOff>
    </xdr:to>
    <xdr:sp macro="" textlink="">
      <xdr:nvSpPr>
        <xdr:cNvPr id="389" name="フローチャート: 判断 388"/>
        <xdr:cNvSpPr/>
      </xdr:nvSpPr>
      <xdr:spPr>
        <a:xfrm>
          <a:off x="16129000" y="630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51558</xdr:rowOff>
    </xdr:from>
    <xdr:ext cx="736600" cy="259045"/>
    <xdr:sp macro="" textlink="">
      <xdr:nvSpPr>
        <xdr:cNvPr id="390" name="テキスト ボックス 389"/>
        <xdr:cNvSpPr txBox="1"/>
      </xdr:nvSpPr>
      <xdr:spPr>
        <a:xfrm>
          <a:off x="15798800" y="63952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161290</xdr:rowOff>
    </xdr:to>
    <xdr:cxnSp macro="">
      <xdr:nvCxnSpPr>
        <xdr:cNvPr id="391" name="直線コネクタ 390"/>
        <xdr:cNvCxnSpPr/>
      </xdr:nvCxnSpPr>
      <xdr:spPr>
        <a:xfrm flipV="1">
          <a:off x="14401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142663</xdr:rowOff>
    </xdr:from>
    <xdr:to>
      <xdr:col>73</xdr:col>
      <xdr:colOff>44450</xdr:colOff>
      <xdr:row>37</xdr:row>
      <xdr:rowOff>72813</xdr:rowOff>
    </xdr:to>
    <xdr:sp macro="" textlink="">
      <xdr:nvSpPr>
        <xdr:cNvPr id="392" name="フローチャート: 判断 391"/>
        <xdr:cNvSpPr/>
      </xdr:nvSpPr>
      <xdr:spPr>
        <a:xfrm>
          <a:off x="152400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57590</xdr:rowOff>
    </xdr:from>
    <xdr:ext cx="762000" cy="259045"/>
    <xdr:sp macro="" textlink="">
      <xdr:nvSpPr>
        <xdr:cNvPr id="393" name="テキスト ボックス 392"/>
        <xdr:cNvSpPr txBox="1"/>
      </xdr:nvSpPr>
      <xdr:spPr>
        <a:xfrm>
          <a:off x="14909800" y="6401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155258</xdr:rowOff>
    </xdr:from>
    <xdr:to>
      <xdr:col>68</xdr:col>
      <xdr:colOff>152400</xdr:colOff>
      <xdr:row>36</xdr:row>
      <xdr:rowOff>161290</xdr:rowOff>
    </xdr:to>
    <xdr:cxnSp macro="">
      <xdr:nvCxnSpPr>
        <xdr:cNvPr id="394" name="直線コネクタ 393"/>
        <xdr:cNvCxnSpPr/>
      </xdr:nvCxnSpPr>
      <xdr:spPr>
        <a:xfrm>
          <a:off x="13512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112501</xdr:rowOff>
    </xdr:from>
    <xdr:to>
      <xdr:col>68</xdr:col>
      <xdr:colOff>203200</xdr:colOff>
      <xdr:row>37</xdr:row>
      <xdr:rowOff>42651</xdr:rowOff>
    </xdr:to>
    <xdr:sp macro="" textlink="">
      <xdr:nvSpPr>
        <xdr:cNvPr id="395" name="フローチャート: 判断 394"/>
        <xdr:cNvSpPr/>
      </xdr:nvSpPr>
      <xdr:spPr>
        <a:xfrm>
          <a:off x="14351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27428</xdr:rowOff>
    </xdr:from>
    <xdr:ext cx="762000" cy="259045"/>
    <xdr:sp macro="" textlink="">
      <xdr:nvSpPr>
        <xdr:cNvPr id="396" name="テキスト ボックス 395"/>
        <xdr:cNvSpPr txBox="1"/>
      </xdr:nvSpPr>
      <xdr:spPr>
        <a:xfrm>
          <a:off x="14020800" y="6371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114512</xdr:rowOff>
    </xdr:from>
    <xdr:to>
      <xdr:col>64</xdr:col>
      <xdr:colOff>152400</xdr:colOff>
      <xdr:row>37</xdr:row>
      <xdr:rowOff>44662</xdr:rowOff>
    </xdr:to>
    <xdr:sp macro="" textlink="">
      <xdr:nvSpPr>
        <xdr:cNvPr id="397" name="フローチャート: 判断 396"/>
        <xdr:cNvSpPr/>
      </xdr:nvSpPr>
      <xdr:spPr>
        <a:xfrm>
          <a:off x="13462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29439</xdr:rowOff>
    </xdr:from>
    <xdr:ext cx="762000" cy="259045"/>
    <xdr:sp macro="" textlink="">
      <xdr:nvSpPr>
        <xdr:cNvPr id="398" name="テキスト ボックス 397"/>
        <xdr:cNvSpPr txBox="1"/>
      </xdr:nvSpPr>
      <xdr:spPr>
        <a:xfrm>
          <a:off x="13131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86360</xdr:rowOff>
    </xdr:from>
    <xdr:to>
      <xdr:col>81</xdr:col>
      <xdr:colOff>95250</xdr:colOff>
      <xdr:row>37</xdr:row>
      <xdr:rowOff>16510</xdr:rowOff>
    </xdr:to>
    <xdr:sp macro="" textlink="">
      <xdr:nvSpPr>
        <xdr:cNvPr id="404" name="楕円 403"/>
        <xdr:cNvSpPr/>
      </xdr:nvSpPr>
      <xdr:spPr>
        <a:xfrm>
          <a:off x="16967200" y="625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102887</xdr:rowOff>
    </xdr:from>
    <xdr:ext cx="762000" cy="259045"/>
    <xdr:sp macro="" textlink="">
      <xdr:nvSpPr>
        <xdr:cNvPr id="405" name="公債費負担の状況該当値テキスト"/>
        <xdr:cNvSpPr txBox="1"/>
      </xdr:nvSpPr>
      <xdr:spPr>
        <a:xfrm>
          <a:off x="17106900" y="610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92392</xdr:rowOff>
    </xdr:from>
    <xdr:to>
      <xdr:col>77</xdr:col>
      <xdr:colOff>95250</xdr:colOff>
      <xdr:row>37</xdr:row>
      <xdr:rowOff>22542</xdr:rowOff>
    </xdr:to>
    <xdr:sp macro="" textlink="">
      <xdr:nvSpPr>
        <xdr:cNvPr id="406" name="楕円 405"/>
        <xdr:cNvSpPr/>
      </xdr:nvSpPr>
      <xdr:spPr>
        <a:xfrm>
          <a:off x="16129000" y="626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32719</xdr:rowOff>
    </xdr:from>
    <xdr:ext cx="736600" cy="259045"/>
    <xdr:sp macro="" textlink="">
      <xdr:nvSpPr>
        <xdr:cNvPr id="407" name="テキスト ボックス 406"/>
        <xdr:cNvSpPr txBox="1"/>
      </xdr:nvSpPr>
      <xdr:spPr>
        <a:xfrm>
          <a:off x="15798800" y="6033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110490</xdr:rowOff>
    </xdr:from>
    <xdr:to>
      <xdr:col>68</xdr:col>
      <xdr:colOff>203200</xdr:colOff>
      <xdr:row>37</xdr:row>
      <xdr:rowOff>40640</xdr:rowOff>
    </xdr:to>
    <xdr:sp macro="" textlink="">
      <xdr:nvSpPr>
        <xdr:cNvPr id="410" name="楕円 409"/>
        <xdr:cNvSpPr/>
      </xdr:nvSpPr>
      <xdr:spPr>
        <a:xfrm>
          <a:off x="14351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50817</xdr:rowOff>
    </xdr:from>
    <xdr:ext cx="762000" cy="259045"/>
    <xdr:sp macro="" textlink="">
      <xdr:nvSpPr>
        <xdr:cNvPr id="411" name="テキスト ボックス 410"/>
        <xdr:cNvSpPr txBox="1"/>
      </xdr:nvSpPr>
      <xdr:spPr>
        <a:xfrm>
          <a:off x="14020800" y="605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104458</xdr:rowOff>
    </xdr:from>
    <xdr:to>
      <xdr:col>64</xdr:col>
      <xdr:colOff>152400</xdr:colOff>
      <xdr:row>37</xdr:row>
      <xdr:rowOff>34608</xdr:rowOff>
    </xdr:to>
    <xdr:sp macro="" textlink="">
      <xdr:nvSpPr>
        <xdr:cNvPr id="412" name="楕円 411"/>
        <xdr:cNvSpPr/>
      </xdr:nvSpPr>
      <xdr:spPr>
        <a:xfrm>
          <a:off x="13462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44785</xdr:rowOff>
    </xdr:from>
    <xdr:ext cx="762000" cy="259045"/>
    <xdr:sp macro="" textlink="">
      <xdr:nvSpPr>
        <xdr:cNvPr id="413" name="テキスト ボックス 412"/>
        <xdr:cNvSpPr txBox="1"/>
      </xdr:nvSpPr>
      <xdr:spPr>
        <a:xfrm>
          <a:off x="13131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類似団体平均を上回っているが、前年度より</a:t>
          </a:r>
          <a:r>
            <a:rPr kumimoji="1" lang="en-US" altLang="ja-JP" sz="1100">
              <a:solidFill>
                <a:schemeClr val="dk1"/>
              </a:solidFill>
              <a:effectLst/>
              <a:latin typeface="+mn-lt"/>
              <a:ea typeface="+mn-ea"/>
              <a:cs typeface="+mn-cs"/>
            </a:rPr>
            <a:t>22.2</a:t>
          </a:r>
          <a:r>
            <a:rPr kumimoji="1" lang="ja-JP" altLang="ja-JP" sz="1100">
              <a:solidFill>
                <a:schemeClr val="dk1"/>
              </a:solidFill>
              <a:effectLst/>
              <a:latin typeface="+mn-lt"/>
              <a:ea typeface="+mn-ea"/>
              <a:cs typeface="+mn-cs"/>
            </a:rPr>
            <a:t>ポイント減少している。これは将来負担額のうち地方債現在高が繰上償還により減となったことや、公営企業債等繰入見込額のうち下水道事業会計の元金残高が減となったことが要因である。今後は新市建設計画に基づく広域幹線道路整備事業等の進捗による地方債残高の増加や、公共施設建築物系個別施設計画に基づき行われる公共施設の修繕や統廃合に対し計画的に基金を取り崩していくことが見込まれるため、将来負担比率の悪化が懸念される。そのため、事業実施及び市債発行の適正化を図り、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0" name="直線コネクタ 42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1" name="テキスト ボックス 43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4" name="直線コネクタ 43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5" name="テキスト ボックス 43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131223</xdr:rowOff>
    </xdr:to>
    <xdr:cxnSp macro="">
      <xdr:nvCxnSpPr>
        <xdr:cNvPr id="438" name="直線コネクタ 437"/>
        <xdr:cNvCxnSpPr/>
      </xdr:nvCxnSpPr>
      <xdr:spPr>
        <a:xfrm flipV="1">
          <a:off x="17018000" y="2571750"/>
          <a:ext cx="0" cy="13313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103300</xdr:rowOff>
    </xdr:from>
    <xdr:ext cx="762000" cy="259045"/>
    <xdr:sp macro="" textlink="">
      <xdr:nvSpPr>
        <xdr:cNvPr id="439" name="将来負担の状況最小値テキスト"/>
        <xdr:cNvSpPr txBox="1"/>
      </xdr:nvSpPr>
      <xdr:spPr>
        <a:xfrm>
          <a:off x="17106900" y="3875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131223</xdr:rowOff>
    </xdr:from>
    <xdr:to>
      <xdr:col>81</xdr:col>
      <xdr:colOff>133350</xdr:colOff>
      <xdr:row>22</xdr:row>
      <xdr:rowOff>131223</xdr:rowOff>
    </xdr:to>
    <xdr:cxnSp macro="">
      <xdr:nvCxnSpPr>
        <xdr:cNvPr id="440" name="直線コネクタ 439"/>
        <xdr:cNvCxnSpPr/>
      </xdr:nvCxnSpPr>
      <xdr:spPr>
        <a:xfrm>
          <a:off x="16929100" y="390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2" name="直線コネクタ 44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121253</xdr:rowOff>
    </xdr:from>
    <xdr:to>
      <xdr:col>81</xdr:col>
      <xdr:colOff>44450</xdr:colOff>
      <xdr:row>16</xdr:row>
      <xdr:rowOff>83725</xdr:rowOff>
    </xdr:to>
    <xdr:cxnSp macro="">
      <xdr:nvCxnSpPr>
        <xdr:cNvPr id="443" name="直線コネクタ 442"/>
        <xdr:cNvCxnSpPr/>
      </xdr:nvCxnSpPr>
      <xdr:spPr>
        <a:xfrm flipV="1">
          <a:off x="16179800" y="2693003"/>
          <a:ext cx="8382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60437</xdr:rowOff>
    </xdr:from>
    <xdr:ext cx="762000" cy="259045"/>
    <xdr:sp macro="" textlink="">
      <xdr:nvSpPr>
        <xdr:cNvPr id="444" name="将来負担の状況平均値テキスト"/>
        <xdr:cNvSpPr txBox="1"/>
      </xdr:nvSpPr>
      <xdr:spPr>
        <a:xfrm>
          <a:off x="17106900" y="2460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43910</xdr:rowOff>
    </xdr:from>
    <xdr:to>
      <xdr:col>81</xdr:col>
      <xdr:colOff>95250</xdr:colOff>
      <xdr:row>15</xdr:row>
      <xdr:rowOff>145510</xdr:rowOff>
    </xdr:to>
    <xdr:sp macro="" textlink="">
      <xdr:nvSpPr>
        <xdr:cNvPr id="445" name="フローチャート: 判断 444"/>
        <xdr:cNvSpPr/>
      </xdr:nvSpPr>
      <xdr:spPr>
        <a:xfrm>
          <a:off x="16967200" y="26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83725</xdr:rowOff>
    </xdr:from>
    <xdr:to>
      <xdr:col>77</xdr:col>
      <xdr:colOff>44450</xdr:colOff>
      <xdr:row>17</xdr:row>
      <xdr:rowOff>22066</xdr:rowOff>
    </xdr:to>
    <xdr:cxnSp macro="">
      <xdr:nvCxnSpPr>
        <xdr:cNvPr id="446" name="直線コネクタ 445"/>
        <xdr:cNvCxnSpPr/>
      </xdr:nvCxnSpPr>
      <xdr:spPr>
        <a:xfrm flipV="1">
          <a:off x="15290800" y="2826925"/>
          <a:ext cx="889000" cy="109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101219</xdr:rowOff>
    </xdr:from>
    <xdr:to>
      <xdr:col>77</xdr:col>
      <xdr:colOff>95250</xdr:colOff>
      <xdr:row>16</xdr:row>
      <xdr:rowOff>31369</xdr:rowOff>
    </xdr:to>
    <xdr:sp macro="" textlink="">
      <xdr:nvSpPr>
        <xdr:cNvPr id="447" name="フローチャート: 判断 446"/>
        <xdr:cNvSpPr/>
      </xdr:nvSpPr>
      <xdr:spPr>
        <a:xfrm>
          <a:off x="16129000" y="267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41546</xdr:rowOff>
    </xdr:from>
    <xdr:ext cx="736600" cy="259045"/>
    <xdr:sp macro="" textlink="">
      <xdr:nvSpPr>
        <xdr:cNvPr id="448" name="テキスト ボックス 447"/>
        <xdr:cNvSpPr txBox="1"/>
      </xdr:nvSpPr>
      <xdr:spPr>
        <a:xfrm>
          <a:off x="15798800" y="2441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22066</xdr:rowOff>
    </xdr:from>
    <xdr:to>
      <xdr:col>72</xdr:col>
      <xdr:colOff>203200</xdr:colOff>
      <xdr:row>17</xdr:row>
      <xdr:rowOff>46196</xdr:rowOff>
    </xdr:to>
    <xdr:cxnSp macro="">
      <xdr:nvCxnSpPr>
        <xdr:cNvPr id="449" name="直線コネクタ 448"/>
        <xdr:cNvCxnSpPr/>
      </xdr:nvCxnSpPr>
      <xdr:spPr>
        <a:xfrm flipV="1">
          <a:off x="14401800" y="29367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28099</xdr:rowOff>
    </xdr:from>
    <xdr:to>
      <xdr:col>73</xdr:col>
      <xdr:colOff>44450</xdr:colOff>
      <xdr:row>16</xdr:row>
      <xdr:rowOff>129699</xdr:rowOff>
    </xdr:to>
    <xdr:sp macro="" textlink="">
      <xdr:nvSpPr>
        <xdr:cNvPr id="450" name="フローチャート: 判断 449"/>
        <xdr:cNvSpPr/>
      </xdr:nvSpPr>
      <xdr:spPr>
        <a:xfrm>
          <a:off x="15240000" y="277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139876</xdr:rowOff>
    </xdr:from>
    <xdr:ext cx="762000" cy="259045"/>
    <xdr:sp macro="" textlink="">
      <xdr:nvSpPr>
        <xdr:cNvPr id="451" name="テキスト ボックス 450"/>
        <xdr:cNvSpPr txBox="1"/>
      </xdr:nvSpPr>
      <xdr:spPr>
        <a:xfrm>
          <a:off x="14909800" y="2540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33528</xdr:rowOff>
    </xdr:from>
    <xdr:to>
      <xdr:col>68</xdr:col>
      <xdr:colOff>152400</xdr:colOff>
      <xdr:row>17</xdr:row>
      <xdr:rowOff>46196</xdr:rowOff>
    </xdr:to>
    <xdr:cxnSp macro="">
      <xdr:nvCxnSpPr>
        <xdr:cNvPr id="452" name="直線コネクタ 451"/>
        <xdr:cNvCxnSpPr/>
      </xdr:nvCxnSpPr>
      <xdr:spPr>
        <a:xfrm>
          <a:off x="13512800" y="2948178"/>
          <a:ext cx="889000" cy="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87948</xdr:rowOff>
    </xdr:from>
    <xdr:to>
      <xdr:col>68</xdr:col>
      <xdr:colOff>203200</xdr:colOff>
      <xdr:row>16</xdr:row>
      <xdr:rowOff>18098</xdr:rowOff>
    </xdr:to>
    <xdr:sp macro="" textlink="">
      <xdr:nvSpPr>
        <xdr:cNvPr id="453" name="フローチャート: 判断 452"/>
        <xdr:cNvSpPr/>
      </xdr:nvSpPr>
      <xdr:spPr>
        <a:xfrm>
          <a:off x="14351000" y="265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28275</xdr:rowOff>
    </xdr:from>
    <xdr:ext cx="762000" cy="259045"/>
    <xdr:sp macro="" textlink="">
      <xdr:nvSpPr>
        <xdr:cNvPr id="454" name="テキスト ボックス 453"/>
        <xdr:cNvSpPr txBox="1"/>
      </xdr:nvSpPr>
      <xdr:spPr>
        <a:xfrm>
          <a:off x="14020800" y="242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102426</xdr:rowOff>
    </xdr:from>
    <xdr:to>
      <xdr:col>64</xdr:col>
      <xdr:colOff>152400</xdr:colOff>
      <xdr:row>16</xdr:row>
      <xdr:rowOff>32576</xdr:rowOff>
    </xdr:to>
    <xdr:sp macro="" textlink="">
      <xdr:nvSpPr>
        <xdr:cNvPr id="455" name="フローチャート: 判断 454"/>
        <xdr:cNvSpPr/>
      </xdr:nvSpPr>
      <xdr:spPr>
        <a:xfrm>
          <a:off x="13462000" y="267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42753</xdr:rowOff>
    </xdr:from>
    <xdr:ext cx="762000" cy="259045"/>
    <xdr:sp macro="" textlink="">
      <xdr:nvSpPr>
        <xdr:cNvPr id="456" name="テキスト ボックス 455"/>
        <xdr:cNvSpPr txBox="1"/>
      </xdr:nvSpPr>
      <xdr:spPr>
        <a:xfrm>
          <a:off x="13131800" y="244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70453</xdr:rowOff>
    </xdr:from>
    <xdr:to>
      <xdr:col>81</xdr:col>
      <xdr:colOff>95250</xdr:colOff>
      <xdr:row>16</xdr:row>
      <xdr:rowOff>603</xdr:rowOff>
    </xdr:to>
    <xdr:sp macro="" textlink="">
      <xdr:nvSpPr>
        <xdr:cNvPr id="462" name="楕円 461"/>
        <xdr:cNvSpPr/>
      </xdr:nvSpPr>
      <xdr:spPr>
        <a:xfrm>
          <a:off x="16967200" y="26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118730</xdr:rowOff>
    </xdr:from>
    <xdr:ext cx="762000" cy="259045"/>
    <xdr:sp macro="" textlink="">
      <xdr:nvSpPr>
        <xdr:cNvPr id="463" name="将来負担の状況該当値テキスト"/>
        <xdr:cNvSpPr txBox="1"/>
      </xdr:nvSpPr>
      <xdr:spPr>
        <a:xfrm>
          <a:off x="17106900" y="2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32925</xdr:rowOff>
    </xdr:from>
    <xdr:to>
      <xdr:col>77</xdr:col>
      <xdr:colOff>95250</xdr:colOff>
      <xdr:row>16</xdr:row>
      <xdr:rowOff>134525</xdr:rowOff>
    </xdr:to>
    <xdr:sp macro="" textlink="">
      <xdr:nvSpPr>
        <xdr:cNvPr id="464" name="楕円 463"/>
        <xdr:cNvSpPr/>
      </xdr:nvSpPr>
      <xdr:spPr>
        <a:xfrm>
          <a:off x="16129000" y="2776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119302</xdr:rowOff>
    </xdr:from>
    <xdr:ext cx="736600" cy="259045"/>
    <xdr:sp macro="" textlink="">
      <xdr:nvSpPr>
        <xdr:cNvPr id="465" name="テキスト ボックス 464"/>
        <xdr:cNvSpPr txBox="1"/>
      </xdr:nvSpPr>
      <xdr:spPr>
        <a:xfrm>
          <a:off x="15798800" y="2862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142716</xdr:rowOff>
    </xdr:from>
    <xdr:to>
      <xdr:col>73</xdr:col>
      <xdr:colOff>44450</xdr:colOff>
      <xdr:row>17</xdr:row>
      <xdr:rowOff>72866</xdr:rowOff>
    </xdr:to>
    <xdr:sp macro="" textlink="">
      <xdr:nvSpPr>
        <xdr:cNvPr id="466" name="楕円 465"/>
        <xdr:cNvSpPr/>
      </xdr:nvSpPr>
      <xdr:spPr>
        <a:xfrm>
          <a:off x="15240000" y="288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57643</xdr:rowOff>
    </xdr:from>
    <xdr:ext cx="762000" cy="259045"/>
    <xdr:sp macro="" textlink="">
      <xdr:nvSpPr>
        <xdr:cNvPr id="467" name="テキスト ボックス 466"/>
        <xdr:cNvSpPr txBox="1"/>
      </xdr:nvSpPr>
      <xdr:spPr>
        <a:xfrm>
          <a:off x="14909800" y="297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166846</xdr:rowOff>
    </xdr:from>
    <xdr:to>
      <xdr:col>68</xdr:col>
      <xdr:colOff>203200</xdr:colOff>
      <xdr:row>17</xdr:row>
      <xdr:rowOff>96996</xdr:rowOff>
    </xdr:to>
    <xdr:sp macro="" textlink="">
      <xdr:nvSpPr>
        <xdr:cNvPr id="468" name="楕円 467"/>
        <xdr:cNvSpPr/>
      </xdr:nvSpPr>
      <xdr:spPr>
        <a:xfrm>
          <a:off x="14351000" y="29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81773</xdr:rowOff>
    </xdr:from>
    <xdr:ext cx="762000" cy="259045"/>
    <xdr:sp macro="" textlink="">
      <xdr:nvSpPr>
        <xdr:cNvPr id="469" name="テキスト ボックス 468"/>
        <xdr:cNvSpPr txBox="1"/>
      </xdr:nvSpPr>
      <xdr:spPr>
        <a:xfrm>
          <a:off x="14020800" y="299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154178</xdr:rowOff>
    </xdr:from>
    <xdr:to>
      <xdr:col>64</xdr:col>
      <xdr:colOff>152400</xdr:colOff>
      <xdr:row>17</xdr:row>
      <xdr:rowOff>84328</xdr:rowOff>
    </xdr:to>
    <xdr:sp macro="" textlink="">
      <xdr:nvSpPr>
        <xdr:cNvPr id="470" name="楕円 469"/>
        <xdr:cNvSpPr/>
      </xdr:nvSpPr>
      <xdr:spPr>
        <a:xfrm>
          <a:off x="13462000" y="289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69105</xdr:rowOff>
    </xdr:from>
    <xdr:ext cx="762000" cy="259045"/>
    <xdr:sp macro="" textlink="">
      <xdr:nvSpPr>
        <xdr:cNvPr id="471" name="テキスト ボックス 470"/>
        <xdr:cNvSpPr txBox="1"/>
      </xdr:nvSpPr>
      <xdr:spPr>
        <a:xfrm>
          <a:off x="13131800" y="298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類似団体平均を上回っているが、前年度より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会計年度任用職員の</a:t>
          </a:r>
          <a:r>
            <a:rPr kumimoji="1" lang="ja-JP" altLang="en-US" sz="1100">
              <a:solidFill>
                <a:schemeClr val="dk1"/>
              </a:solidFill>
              <a:effectLst/>
              <a:latin typeface="+mn-lt"/>
              <a:ea typeface="+mn-ea"/>
              <a:cs typeface="+mn-cs"/>
            </a:rPr>
            <a:t>一部包括委託により減となる見込みであったが、人事院勧告による給与改定等による増額が増加となった</a:t>
          </a:r>
          <a:r>
            <a:rPr kumimoji="1" lang="ja-JP" altLang="ja-JP" sz="1100">
              <a:solidFill>
                <a:schemeClr val="dk1"/>
              </a:solidFill>
              <a:effectLst/>
              <a:latin typeface="+mn-lt"/>
              <a:ea typeface="+mn-ea"/>
              <a:cs typeface="+mn-cs"/>
            </a:rPr>
            <a:t>要因である。雇用見直しや正規職員の適正配置など人事管理を着実に行い、人件費の抑制に努める。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41</xdr:row>
      <xdr:rowOff>16510</xdr:rowOff>
    </xdr:to>
    <xdr:cxnSp macro="">
      <xdr:nvCxnSpPr>
        <xdr:cNvPr id="61" name="直線コネクタ 60"/>
        <xdr:cNvCxnSpPr/>
      </xdr:nvCxnSpPr>
      <xdr:spPr>
        <a:xfrm flipV="1">
          <a:off x="4826000" y="56896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160037</xdr:rowOff>
    </xdr:from>
    <xdr:ext cx="762000" cy="259045"/>
    <xdr:sp macro="" textlink="">
      <xdr:nvSpPr>
        <xdr:cNvPr id="62" name="人件費最小値テキスト"/>
        <xdr:cNvSpPr txBox="1"/>
      </xdr:nvSpPr>
      <xdr:spPr>
        <a:xfrm>
          <a:off x="4914900" y="7018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16510</xdr:rowOff>
    </xdr:from>
    <xdr:to>
      <xdr:col>24</xdr:col>
      <xdr:colOff>114300</xdr:colOff>
      <xdr:row>41</xdr:row>
      <xdr:rowOff>16510</xdr:rowOff>
    </xdr:to>
    <xdr:cxnSp macro="">
      <xdr:nvCxnSpPr>
        <xdr:cNvPr id="63" name="直線コネクタ 62"/>
        <xdr:cNvCxnSpPr/>
      </xdr:nvCxnSpPr>
      <xdr:spPr>
        <a:xfrm>
          <a:off x="4737100" y="704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100330</xdr:rowOff>
    </xdr:from>
    <xdr:to>
      <xdr:col>24</xdr:col>
      <xdr:colOff>25400</xdr:colOff>
      <xdr:row>37</xdr:row>
      <xdr:rowOff>107950</xdr:rowOff>
    </xdr:to>
    <xdr:cxnSp macro="">
      <xdr:nvCxnSpPr>
        <xdr:cNvPr id="66" name="直線コネクタ 65"/>
        <xdr:cNvCxnSpPr/>
      </xdr:nvCxnSpPr>
      <xdr:spPr>
        <a:xfrm>
          <a:off x="3987800" y="64439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35577</xdr:rowOff>
    </xdr:from>
    <xdr:ext cx="762000" cy="259045"/>
    <xdr:sp macro="" textlink="">
      <xdr:nvSpPr>
        <xdr:cNvPr id="67" name="人件費平均値テキスト"/>
        <xdr:cNvSpPr txBox="1"/>
      </xdr:nvSpPr>
      <xdr:spPr>
        <a:xfrm>
          <a:off x="4914900" y="620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19050</xdr:rowOff>
    </xdr:from>
    <xdr:to>
      <xdr:col>24</xdr:col>
      <xdr:colOff>76200</xdr:colOff>
      <xdr:row>37</xdr:row>
      <xdr:rowOff>120650</xdr:rowOff>
    </xdr:to>
    <xdr:sp macro="" textlink="">
      <xdr:nvSpPr>
        <xdr:cNvPr id="68" name="フローチャート: 判断 67"/>
        <xdr:cNvSpPr/>
      </xdr:nvSpPr>
      <xdr:spPr>
        <a:xfrm>
          <a:off x="47752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88900</xdr:rowOff>
    </xdr:to>
    <xdr:cxnSp macro="">
      <xdr:nvCxnSpPr>
        <xdr:cNvPr id="69" name="直線コネクタ 68"/>
        <xdr:cNvCxnSpPr/>
      </xdr:nvCxnSpPr>
      <xdr:spPr>
        <a:xfrm flipV="1">
          <a:off x="3098800" y="64439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144780</xdr:rowOff>
    </xdr:from>
    <xdr:to>
      <xdr:col>20</xdr:col>
      <xdr:colOff>38100</xdr:colOff>
      <xdr:row>37</xdr:row>
      <xdr:rowOff>74930</xdr:rowOff>
    </xdr:to>
    <xdr:sp macro="" textlink="">
      <xdr:nvSpPr>
        <xdr:cNvPr id="70" name="フローチャート: 判断 69"/>
        <xdr:cNvSpPr/>
      </xdr:nvSpPr>
      <xdr:spPr>
        <a:xfrm>
          <a:off x="3937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85107</xdr:rowOff>
    </xdr:from>
    <xdr:ext cx="736600" cy="259045"/>
    <xdr:sp macro="" textlink="">
      <xdr:nvSpPr>
        <xdr:cNvPr id="71" name="テキスト ボックス 70"/>
        <xdr:cNvSpPr txBox="1"/>
      </xdr:nvSpPr>
      <xdr:spPr>
        <a:xfrm>
          <a:off x="3606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161290</xdr:rowOff>
    </xdr:from>
    <xdr:to>
      <xdr:col>15</xdr:col>
      <xdr:colOff>98425</xdr:colOff>
      <xdr:row>38</xdr:row>
      <xdr:rowOff>88900</xdr:rowOff>
    </xdr:to>
    <xdr:cxnSp macro="">
      <xdr:nvCxnSpPr>
        <xdr:cNvPr id="72" name="直線コネクタ 71"/>
        <xdr:cNvCxnSpPr/>
      </xdr:nvCxnSpPr>
      <xdr:spPr>
        <a:xfrm>
          <a:off x="2209800" y="6504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72390</xdr:rowOff>
    </xdr:from>
    <xdr:to>
      <xdr:col>15</xdr:col>
      <xdr:colOff>149225</xdr:colOff>
      <xdr:row>38</xdr:row>
      <xdr:rowOff>2540</xdr:rowOff>
    </xdr:to>
    <xdr:sp macro="" textlink="">
      <xdr:nvSpPr>
        <xdr:cNvPr id="73" name="フローチャート: 判断 72"/>
        <xdr:cNvSpPr/>
      </xdr:nvSpPr>
      <xdr:spPr>
        <a:xfrm>
          <a:off x="30480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12717</xdr:rowOff>
    </xdr:from>
    <xdr:ext cx="762000" cy="259045"/>
    <xdr:sp macro="" textlink="">
      <xdr:nvSpPr>
        <xdr:cNvPr id="74" name="テキスト ボックス 73"/>
        <xdr:cNvSpPr txBox="1"/>
      </xdr:nvSpPr>
      <xdr:spPr>
        <a:xfrm>
          <a:off x="2717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153670</xdr:rowOff>
    </xdr:from>
    <xdr:to>
      <xdr:col>11</xdr:col>
      <xdr:colOff>9525</xdr:colOff>
      <xdr:row>37</xdr:row>
      <xdr:rowOff>161290</xdr:rowOff>
    </xdr:to>
    <xdr:cxnSp macro="">
      <xdr:nvCxnSpPr>
        <xdr:cNvPr id="75" name="直線コネクタ 74"/>
        <xdr:cNvCxnSpPr/>
      </xdr:nvCxnSpPr>
      <xdr:spPr>
        <a:xfrm>
          <a:off x="1320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8907</xdr:rowOff>
    </xdr:from>
    <xdr:ext cx="762000" cy="259045"/>
    <xdr:sp macro="" textlink="">
      <xdr:nvSpPr>
        <xdr:cNvPr id="79" name="テキスト ボックス 78"/>
        <xdr:cNvSpPr txBox="1"/>
      </xdr:nvSpPr>
      <xdr:spPr>
        <a:xfrm>
          <a:off x="939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57150</xdr:rowOff>
    </xdr:from>
    <xdr:to>
      <xdr:col>24</xdr:col>
      <xdr:colOff>76200</xdr:colOff>
      <xdr:row>37</xdr:row>
      <xdr:rowOff>158750</xdr:rowOff>
    </xdr:to>
    <xdr:sp macro="" textlink="">
      <xdr:nvSpPr>
        <xdr:cNvPr id="85" name="楕円 84"/>
        <xdr:cNvSpPr/>
      </xdr:nvSpPr>
      <xdr:spPr>
        <a:xfrm>
          <a:off x="47752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29227</xdr:rowOff>
    </xdr:from>
    <xdr:ext cx="762000" cy="259045"/>
    <xdr:sp macro="" textlink="">
      <xdr:nvSpPr>
        <xdr:cNvPr id="86" name="人件費該当値テキスト"/>
        <xdr:cNvSpPr txBox="1"/>
      </xdr:nvSpPr>
      <xdr:spPr>
        <a:xfrm>
          <a:off x="49149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49530</xdr:rowOff>
    </xdr:from>
    <xdr:to>
      <xdr:col>20</xdr:col>
      <xdr:colOff>38100</xdr:colOff>
      <xdr:row>37</xdr:row>
      <xdr:rowOff>151130</xdr:rowOff>
    </xdr:to>
    <xdr:sp macro="" textlink="">
      <xdr:nvSpPr>
        <xdr:cNvPr id="87" name="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38100</xdr:rowOff>
    </xdr:from>
    <xdr:to>
      <xdr:col>15</xdr:col>
      <xdr:colOff>149225</xdr:colOff>
      <xdr:row>38</xdr:row>
      <xdr:rowOff>139700</xdr:rowOff>
    </xdr:to>
    <xdr:sp macro="" textlink="">
      <xdr:nvSpPr>
        <xdr:cNvPr id="89" name="楕円 88"/>
        <xdr:cNvSpPr/>
      </xdr:nvSpPr>
      <xdr:spPr>
        <a:xfrm>
          <a:off x="3048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124477</xdr:rowOff>
    </xdr:from>
    <xdr:ext cx="762000" cy="259045"/>
    <xdr:sp macro="" textlink="">
      <xdr:nvSpPr>
        <xdr:cNvPr id="90" name="テキスト ボックス 89"/>
        <xdr:cNvSpPr txBox="1"/>
      </xdr:nvSpPr>
      <xdr:spPr>
        <a:xfrm>
          <a:off x="2717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110490</xdr:rowOff>
    </xdr:from>
    <xdr:to>
      <xdr:col>11</xdr:col>
      <xdr:colOff>60325</xdr:colOff>
      <xdr:row>38</xdr:row>
      <xdr:rowOff>40640</xdr:rowOff>
    </xdr:to>
    <xdr:sp macro="" textlink="">
      <xdr:nvSpPr>
        <xdr:cNvPr id="91" name="楕円 90"/>
        <xdr:cNvSpPr/>
      </xdr:nvSpPr>
      <xdr:spPr>
        <a:xfrm>
          <a:off x="2159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25417</xdr:rowOff>
    </xdr:from>
    <xdr:ext cx="762000" cy="259045"/>
    <xdr:sp macro="" textlink="">
      <xdr:nvSpPr>
        <xdr:cNvPr id="92" name="テキスト ボックス 91"/>
        <xdr:cNvSpPr txBox="1"/>
      </xdr:nvSpPr>
      <xdr:spPr>
        <a:xfrm>
          <a:off x="1828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102870</xdr:rowOff>
    </xdr:from>
    <xdr:to>
      <xdr:col>6</xdr:col>
      <xdr:colOff>171450</xdr:colOff>
      <xdr:row>38</xdr:row>
      <xdr:rowOff>33020</xdr:rowOff>
    </xdr:to>
    <xdr:sp macro="" textlink="">
      <xdr:nvSpPr>
        <xdr:cNvPr id="93" name="楕円 92"/>
        <xdr:cNvSpPr/>
      </xdr:nvSpPr>
      <xdr:spPr>
        <a:xfrm>
          <a:off x="1270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17797</xdr:rowOff>
    </xdr:from>
    <xdr:ext cx="762000" cy="259045"/>
    <xdr:sp macro="" textlink="">
      <xdr:nvSpPr>
        <xdr:cNvPr id="94" name="テキスト ボックス 93"/>
        <xdr:cNvSpPr txBox="1"/>
      </xdr:nvSpPr>
      <xdr:spPr>
        <a:xfrm>
          <a:off x="939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年度は、コロナ禍からの脱却により前年まで中止とした事業が再開となったこと</a:t>
          </a:r>
          <a:r>
            <a:rPr kumimoji="1" lang="ja-JP" altLang="en-US" sz="1100">
              <a:solidFill>
                <a:schemeClr val="dk1"/>
              </a:solidFill>
              <a:effectLst/>
              <a:latin typeface="+mn-lt"/>
              <a:ea typeface="+mn-ea"/>
              <a:cs typeface="+mn-cs"/>
            </a:rPr>
            <a:t>や、会計年度任用職員の一部</a:t>
          </a:r>
          <a:r>
            <a:rPr kumimoji="1" lang="ja-JP" altLang="ja-JP" sz="1100">
              <a:solidFill>
                <a:schemeClr val="dk1"/>
              </a:solidFill>
              <a:effectLst/>
              <a:latin typeface="+mn-lt"/>
              <a:ea typeface="+mn-ea"/>
              <a:cs typeface="+mn-cs"/>
            </a:rPr>
            <a:t>を民間委託にしたことなどが増の要因である。今後も公共施設の修繕や統廃合が見込まれるため、物件費は増加傾向になると考えられる。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80736</xdr:rowOff>
    </xdr:from>
    <xdr:to>
      <xdr:col>82</xdr:col>
      <xdr:colOff>107950</xdr:colOff>
      <xdr:row>21</xdr:row>
      <xdr:rowOff>58964</xdr:rowOff>
    </xdr:to>
    <xdr:cxnSp macro="">
      <xdr:nvCxnSpPr>
        <xdr:cNvPr id="124" name="直線コネクタ 123"/>
        <xdr:cNvCxnSpPr/>
      </xdr:nvCxnSpPr>
      <xdr:spPr>
        <a:xfrm flipV="1">
          <a:off x="16510000" y="2309586"/>
          <a:ext cx="0" cy="1349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31041</xdr:rowOff>
    </xdr:from>
    <xdr:ext cx="762000" cy="259045"/>
    <xdr:sp macro="" textlink="">
      <xdr:nvSpPr>
        <xdr:cNvPr id="125"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58964</xdr:rowOff>
    </xdr:from>
    <xdr:to>
      <xdr:col>82</xdr:col>
      <xdr:colOff>196850</xdr:colOff>
      <xdr:row>21</xdr:row>
      <xdr:rowOff>58964</xdr:rowOff>
    </xdr:to>
    <xdr:cxnSp macro="">
      <xdr:nvCxnSpPr>
        <xdr:cNvPr id="126" name="直線コネクタ 125"/>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167113</xdr:rowOff>
    </xdr:from>
    <xdr:ext cx="762000" cy="259045"/>
    <xdr:sp macro="" textlink="">
      <xdr:nvSpPr>
        <xdr:cNvPr id="127" name="物件費最大値テキスト"/>
        <xdr:cNvSpPr txBox="1"/>
      </xdr:nvSpPr>
      <xdr:spPr>
        <a:xfrm>
          <a:off x="16598900" y="2053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80736</xdr:rowOff>
    </xdr:from>
    <xdr:to>
      <xdr:col>82</xdr:col>
      <xdr:colOff>196850</xdr:colOff>
      <xdr:row>13</xdr:row>
      <xdr:rowOff>80736</xdr:rowOff>
    </xdr:to>
    <xdr:cxnSp macro="">
      <xdr:nvCxnSpPr>
        <xdr:cNvPr id="128" name="直線コネクタ 127"/>
        <xdr:cNvCxnSpPr/>
      </xdr:nvCxnSpPr>
      <xdr:spPr>
        <a:xfrm>
          <a:off x="16421100" y="2309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78014</xdr:rowOff>
    </xdr:from>
    <xdr:to>
      <xdr:col>82</xdr:col>
      <xdr:colOff>107950</xdr:colOff>
      <xdr:row>16</xdr:row>
      <xdr:rowOff>165100</xdr:rowOff>
    </xdr:to>
    <xdr:cxnSp macro="">
      <xdr:nvCxnSpPr>
        <xdr:cNvPr id="129" name="直線コネクタ 128"/>
        <xdr:cNvCxnSpPr/>
      </xdr:nvCxnSpPr>
      <xdr:spPr>
        <a:xfrm>
          <a:off x="15671800" y="28212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140806</xdr:rowOff>
    </xdr:from>
    <xdr:ext cx="762000" cy="259045"/>
    <xdr:sp macro="" textlink="">
      <xdr:nvSpPr>
        <xdr:cNvPr id="130" name="物件費平均値テキスト"/>
        <xdr:cNvSpPr txBox="1"/>
      </xdr:nvSpPr>
      <xdr:spPr>
        <a:xfrm>
          <a:off x="16598900" y="2884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168729</xdr:rowOff>
    </xdr:from>
    <xdr:to>
      <xdr:col>82</xdr:col>
      <xdr:colOff>158750</xdr:colOff>
      <xdr:row>17</xdr:row>
      <xdr:rowOff>98879</xdr:rowOff>
    </xdr:to>
    <xdr:sp macro="" textlink="">
      <xdr:nvSpPr>
        <xdr:cNvPr id="131" name="フローチャート: 判断 130"/>
        <xdr:cNvSpPr/>
      </xdr:nvSpPr>
      <xdr:spPr>
        <a:xfrm>
          <a:off x="16459200" y="2911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86179</xdr:rowOff>
    </xdr:from>
    <xdr:to>
      <xdr:col>78</xdr:col>
      <xdr:colOff>69850</xdr:colOff>
      <xdr:row>16</xdr:row>
      <xdr:rowOff>78014</xdr:rowOff>
    </xdr:to>
    <xdr:cxnSp macro="">
      <xdr:nvCxnSpPr>
        <xdr:cNvPr id="132" name="直線コネクタ 131"/>
        <xdr:cNvCxnSpPr/>
      </xdr:nvCxnSpPr>
      <xdr:spPr>
        <a:xfrm>
          <a:off x="14782800" y="2657929"/>
          <a:ext cx="8890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48986</xdr:rowOff>
    </xdr:from>
    <xdr:to>
      <xdr:col>78</xdr:col>
      <xdr:colOff>120650</xdr:colOff>
      <xdr:row>16</xdr:row>
      <xdr:rowOff>150586</xdr:rowOff>
    </xdr:to>
    <xdr:sp macro="" textlink="">
      <xdr:nvSpPr>
        <xdr:cNvPr id="133" name="フローチャート: 判断 132"/>
        <xdr:cNvSpPr/>
      </xdr:nvSpPr>
      <xdr:spPr>
        <a:xfrm>
          <a:off x="15621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135363</xdr:rowOff>
    </xdr:from>
    <xdr:ext cx="736600" cy="259045"/>
    <xdr:sp macro="" textlink="">
      <xdr:nvSpPr>
        <xdr:cNvPr id="134" name="テキスト ボックス 133"/>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86179</xdr:rowOff>
    </xdr:from>
    <xdr:to>
      <xdr:col>73</xdr:col>
      <xdr:colOff>180975</xdr:colOff>
      <xdr:row>16</xdr:row>
      <xdr:rowOff>88900</xdr:rowOff>
    </xdr:to>
    <xdr:cxnSp macro="">
      <xdr:nvCxnSpPr>
        <xdr:cNvPr id="135" name="直線コネクタ 134"/>
        <xdr:cNvCxnSpPr/>
      </xdr:nvCxnSpPr>
      <xdr:spPr>
        <a:xfrm flipV="1">
          <a:off x="13893800" y="2657929"/>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114300</xdr:rowOff>
    </xdr:from>
    <xdr:to>
      <xdr:col>74</xdr:col>
      <xdr:colOff>31750</xdr:colOff>
      <xdr:row>17</xdr:row>
      <xdr:rowOff>44450</xdr:rowOff>
    </xdr:to>
    <xdr:sp macro="" textlink="">
      <xdr:nvSpPr>
        <xdr:cNvPr id="136" name="フローチャート: 判断 135"/>
        <xdr:cNvSpPr/>
      </xdr:nvSpPr>
      <xdr:spPr>
        <a:xfrm>
          <a:off x="14732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29227</xdr:rowOff>
    </xdr:from>
    <xdr:ext cx="762000" cy="259045"/>
    <xdr:sp macro="" textlink="">
      <xdr:nvSpPr>
        <xdr:cNvPr id="137" name="テキスト ボックス 136"/>
        <xdr:cNvSpPr txBox="1"/>
      </xdr:nvSpPr>
      <xdr:spPr>
        <a:xfrm>
          <a:off x="14401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78014</xdr:rowOff>
    </xdr:from>
    <xdr:to>
      <xdr:col>69</xdr:col>
      <xdr:colOff>92075</xdr:colOff>
      <xdr:row>16</xdr:row>
      <xdr:rowOff>88900</xdr:rowOff>
    </xdr:to>
    <xdr:cxnSp macro="">
      <xdr:nvCxnSpPr>
        <xdr:cNvPr id="138" name="直線コネクタ 137"/>
        <xdr:cNvCxnSpPr/>
      </xdr:nvCxnSpPr>
      <xdr:spPr>
        <a:xfrm>
          <a:off x="13004800" y="28212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160564</xdr:rowOff>
    </xdr:from>
    <xdr:to>
      <xdr:col>69</xdr:col>
      <xdr:colOff>142875</xdr:colOff>
      <xdr:row>18</xdr:row>
      <xdr:rowOff>90714</xdr:rowOff>
    </xdr:to>
    <xdr:sp macro="" textlink="">
      <xdr:nvSpPr>
        <xdr:cNvPr id="139" name="フローチャート: 判断 138"/>
        <xdr:cNvSpPr/>
      </xdr:nvSpPr>
      <xdr:spPr>
        <a:xfrm>
          <a:off x="13843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75491</xdr:rowOff>
    </xdr:from>
    <xdr:ext cx="762000" cy="259045"/>
    <xdr:sp macro="" textlink="">
      <xdr:nvSpPr>
        <xdr:cNvPr id="140" name="テキスト ボックス 139"/>
        <xdr:cNvSpPr txBox="1"/>
      </xdr:nvSpPr>
      <xdr:spPr>
        <a:xfrm>
          <a:off x="13512800" y="316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127907</xdr:rowOff>
    </xdr:from>
    <xdr:to>
      <xdr:col>65</xdr:col>
      <xdr:colOff>53975</xdr:colOff>
      <xdr:row>18</xdr:row>
      <xdr:rowOff>58057</xdr:rowOff>
    </xdr:to>
    <xdr:sp macro="" textlink="">
      <xdr:nvSpPr>
        <xdr:cNvPr id="141" name="フローチャート: 判断 140"/>
        <xdr:cNvSpPr/>
      </xdr:nvSpPr>
      <xdr:spPr>
        <a:xfrm>
          <a:off x="12954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42834</xdr:rowOff>
    </xdr:from>
    <xdr:ext cx="762000" cy="259045"/>
    <xdr:sp macro="" textlink="">
      <xdr:nvSpPr>
        <xdr:cNvPr id="142" name="テキスト ボックス 141"/>
        <xdr:cNvSpPr txBox="1"/>
      </xdr:nvSpPr>
      <xdr:spPr>
        <a:xfrm>
          <a:off x="12623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114300</xdr:rowOff>
    </xdr:from>
    <xdr:to>
      <xdr:col>82</xdr:col>
      <xdr:colOff>158750</xdr:colOff>
      <xdr:row>17</xdr:row>
      <xdr:rowOff>44450</xdr:rowOff>
    </xdr:to>
    <xdr:sp macro="" textlink="">
      <xdr:nvSpPr>
        <xdr:cNvPr id="148" name="楕円 147"/>
        <xdr:cNvSpPr/>
      </xdr:nvSpPr>
      <xdr:spPr>
        <a:xfrm>
          <a:off x="164592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130827</xdr:rowOff>
    </xdr:from>
    <xdr:ext cx="762000" cy="259045"/>
    <xdr:sp macro="" textlink="">
      <xdr:nvSpPr>
        <xdr:cNvPr id="149" name="物件費該当値テキスト"/>
        <xdr:cNvSpPr txBox="1"/>
      </xdr:nvSpPr>
      <xdr:spPr>
        <a:xfrm>
          <a:off x="165989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27214</xdr:rowOff>
    </xdr:from>
    <xdr:to>
      <xdr:col>78</xdr:col>
      <xdr:colOff>120650</xdr:colOff>
      <xdr:row>16</xdr:row>
      <xdr:rowOff>128814</xdr:rowOff>
    </xdr:to>
    <xdr:sp macro="" textlink="">
      <xdr:nvSpPr>
        <xdr:cNvPr id="150" name="楕円 149"/>
        <xdr:cNvSpPr/>
      </xdr:nvSpPr>
      <xdr:spPr>
        <a:xfrm>
          <a:off x="15621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138991</xdr:rowOff>
    </xdr:from>
    <xdr:ext cx="736600" cy="259045"/>
    <xdr:sp macro="" textlink="">
      <xdr:nvSpPr>
        <xdr:cNvPr id="151" name="テキスト ボックス 150"/>
        <xdr:cNvSpPr txBox="1"/>
      </xdr:nvSpPr>
      <xdr:spPr>
        <a:xfrm>
          <a:off x="15290800" y="253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35379</xdr:rowOff>
    </xdr:from>
    <xdr:to>
      <xdr:col>74</xdr:col>
      <xdr:colOff>31750</xdr:colOff>
      <xdr:row>15</xdr:row>
      <xdr:rowOff>136979</xdr:rowOff>
    </xdr:to>
    <xdr:sp macro="" textlink="">
      <xdr:nvSpPr>
        <xdr:cNvPr id="152" name="楕円 151"/>
        <xdr:cNvSpPr/>
      </xdr:nvSpPr>
      <xdr:spPr>
        <a:xfrm>
          <a:off x="14732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147156</xdr:rowOff>
    </xdr:from>
    <xdr:ext cx="762000" cy="259045"/>
    <xdr:sp macro="" textlink="">
      <xdr:nvSpPr>
        <xdr:cNvPr id="153" name="テキスト ボックス 152"/>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38100</xdr:rowOff>
    </xdr:from>
    <xdr:to>
      <xdr:col>69</xdr:col>
      <xdr:colOff>142875</xdr:colOff>
      <xdr:row>16</xdr:row>
      <xdr:rowOff>139700</xdr:rowOff>
    </xdr:to>
    <xdr:sp macro="" textlink="">
      <xdr:nvSpPr>
        <xdr:cNvPr id="154" name="楕円 153"/>
        <xdr:cNvSpPr/>
      </xdr:nvSpPr>
      <xdr:spPr>
        <a:xfrm>
          <a:off x="13843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149877</xdr:rowOff>
    </xdr:from>
    <xdr:ext cx="762000" cy="259045"/>
    <xdr:sp macro="" textlink="">
      <xdr:nvSpPr>
        <xdr:cNvPr id="155" name="テキスト ボックス 154"/>
        <xdr:cNvSpPr txBox="1"/>
      </xdr:nvSpPr>
      <xdr:spPr>
        <a:xfrm>
          <a:off x="13512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27214</xdr:rowOff>
    </xdr:from>
    <xdr:to>
      <xdr:col>65</xdr:col>
      <xdr:colOff>53975</xdr:colOff>
      <xdr:row>16</xdr:row>
      <xdr:rowOff>128814</xdr:rowOff>
    </xdr:to>
    <xdr:sp macro="" textlink="">
      <xdr:nvSpPr>
        <xdr:cNvPr id="156" name="楕円 155"/>
        <xdr:cNvSpPr/>
      </xdr:nvSpPr>
      <xdr:spPr>
        <a:xfrm>
          <a:off x="12954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138991</xdr:rowOff>
    </xdr:from>
    <xdr:ext cx="762000" cy="259045"/>
    <xdr:sp macro="" textlink="">
      <xdr:nvSpPr>
        <xdr:cNvPr id="157" name="テキスト ボックス 156"/>
        <xdr:cNvSpPr txBox="1"/>
      </xdr:nvSpPr>
      <xdr:spPr>
        <a:xfrm>
          <a:off x="12623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類似団体平均を上回っているが、前年度より</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給付対象者が増えたことによる障害者自立支援給付費の増加により経常経費充当一般財源が増となっているが、普通交付税額などが増額となったことにより経常一般財源等が増となったことが要因である。障害者自立支援給付費を含め社会保障費は年々増加傾向にあるため、給付の適正化を実施し、類似団体平均を下回るよう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61</xdr:row>
      <xdr:rowOff>158750</xdr:rowOff>
    </xdr:to>
    <xdr:cxnSp macro="">
      <xdr:nvCxnSpPr>
        <xdr:cNvPr id="185" name="直線コネクタ 184"/>
        <xdr:cNvCxnSpPr/>
      </xdr:nvCxnSpPr>
      <xdr:spPr>
        <a:xfrm flipV="1">
          <a:off x="4826000" y="91313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130827</xdr:rowOff>
    </xdr:from>
    <xdr:ext cx="762000" cy="259045"/>
    <xdr:sp macro="" textlink="">
      <xdr:nvSpPr>
        <xdr:cNvPr id="186"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158750</xdr:rowOff>
    </xdr:from>
    <xdr:to>
      <xdr:col>24</xdr:col>
      <xdr:colOff>114300</xdr:colOff>
      <xdr:row>61</xdr:row>
      <xdr:rowOff>158750</xdr:rowOff>
    </xdr:to>
    <xdr:cxnSp macro="">
      <xdr:nvCxnSpPr>
        <xdr:cNvPr id="187" name="直線コネクタ 186"/>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8"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9" name="直線コネクタ 188"/>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58</xdr:row>
      <xdr:rowOff>50800</xdr:rowOff>
    </xdr:to>
    <xdr:cxnSp macro="">
      <xdr:nvCxnSpPr>
        <xdr:cNvPr id="190" name="直線コネクタ 189"/>
        <xdr:cNvCxnSpPr/>
      </xdr:nvCxnSpPr>
      <xdr:spPr>
        <a:xfrm>
          <a:off x="3987800" y="98806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91"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88900</xdr:rowOff>
    </xdr:from>
    <xdr:to>
      <xdr:col>24</xdr:col>
      <xdr:colOff>76200</xdr:colOff>
      <xdr:row>57</xdr:row>
      <xdr:rowOff>19050</xdr:rowOff>
    </xdr:to>
    <xdr:sp macro="" textlink="">
      <xdr:nvSpPr>
        <xdr:cNvPr id="192" name="フローチャート: 判断 191"/>
        <xdr:cNvSpPr/>
      </xdr:nvSpPr>
      <xdr:spPr>
        <a:xfrm>
          <a:off x="47752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107950</xdr:rowOff>
    </xdr:from>
    <xdr:to>
      <xdr:col>19</xdr:col>
      <xdr:colOff>187325</xdr:colOff>
      <xdr:row>57</xdr:row>
      <xdr:rowOff>158750</xdr:rowOff>
    </xdr:to>
    <xdr:cxnSp macro="">
      <xdr:nvCxnSpPr>
        <xdr:cNvPr id="193" name="直線コネクタ 192"/>
        <xdr:cNvCxnSpPr/>
      </xdr:nvCxnSpPr>
      <xdr:spPr>
        <a:xfrm flipV="1">
          <a:off x="3098800" y="9880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50800</xdr:rowOff>
    </xdr:from>
    <xdr:to>
      <xdr:col>20</xdr:col>
      <xdr:colOff>38100</xdr:colOff>
      <xdr:row>56</xdr:row>
      <xdr:rowOff>152400</xdr:rowOff>
    </xdr:to>
    <xdr:sp macro="" textlink="">
      <xdr:nvSpPr>
        <xdr:cNvPr id="194" name="フローチャート: 判断 193"/>
        <xdr:cNvSpPr/>
      </xdr:nvSpPr>
      <xdr:spPr>
        <a:xfrm>
          <a:off x="3937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5" name="テキスト ボックス 194"/>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158750</xdr:rowOff>
    </xdr:from>
    <xdr:to>
      <xdr:col>15</xdr:col>
      <xdr:colOff>98425</xdr:colOff>
      <xdr:row>58</xdr:row>
      <xdr:rowOff>50800</xdr:rowOff>
    </xdr:to>
    <xdr:cxnSp macro="">
      <xdr:nvCxnSpPr>
        <xdr:cNvPr id="196" name="直線コネクタ 195"/>
        <xdr:cNvCxnSpPr/>
      </xdr:nvCxnSpPr>
      <xdr:spPr>
        <a:xfrm flipV="1">
          <a:off x="2209800" y="99314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97" name="フローチャート: 判断 196"/>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54627</xdr:rowOff>
    </xdr:from>
    <xdr:ext cx="762000" cy="259045"/>
    <xdr:sp macro="" textlink="">
      <xdr:nvSpPr>
        <xdr:cNvPr id="198" name="テキスト ボックス 197"/>
        <xdr:cNvSpPr txBox="1"/>
      </xdr:nvSpPr>
      <xdr:spPr>
        <a:xfrm>
          <a:off x="2717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63500</xdr:rowOff>
    </xdr:to>
    <xdr:cxnSp macro="">
      <xdr:nvCxnSpPr>
        <xdr:cNvPr id="199" name="直線コネクタ 198"/>
        <xdr:cNvCxnSpPr/>
      </xdr:nvCxnSpPr>
      <xdr:spPr>
        <a:xfrm flipV="1">
          <a:off x="1320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114300</xdr:rowOff>
    </xdr:from>
    <xdr:to>
      <xdr:col>11</xdr:col>
      <xdr:colOff>60325</xdr:colOff>
      <xdr:row>59</xdr:row>
      <xdr:rowOff>44450</xdr:rowOff>
    </xdr:to>
    <xdr:sp macro="" textlink="">
      <xdr:nvSpPr>
        <xdr:cNvPr id="200" name="フローチャート: 判断 199"/>
        <xdr:cNvSpPr/>
      </xdr:nvSpPr>
      <xdr:spPr>
        <a:xfrm>
          <a:off x="2159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29227</xdr:rowOff>
    </xdr:from>
    <xdr:ext cx="762000" cy="259045"/>
    <xdr:sp macro="" textlink="">
      <xdr:nvSpPr>
        <xdr:cNvPr id="201" name="テキスト ボックス 200"/>
        <xdr:cNvSpPr txBox="1"/>
      </xdr:nvSpPr>
      <xdr:spPr>
        <a:xfrm>
          <a:off x="1828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02" name="フローチャート: 判断 201"/>
        <xdr:cNvSpPr/>
      </xdr:nvSpPr>
      <xdr:spPr>
        <a:xfrm>
          <a:off x="1270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03" name="テキスト ボックス 202"/>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0</xdr:rowOff>
    </xdr:from>
    <xdr:to>
      <xdr:col>24</xdr:col>
      <xdr:colOff>76200</xdr:colOff>
      <xdr:row>58</xdr:row>
      <xdr:rowOff>101600</xdr:rowOff>
    </xdr:to>
    <xdr:sp macro="" textlink="">
      <xdr:nvSpPr>
        <xdr:cNvPr id="209" name="楕円 208"/>
        <xdr:cNvSpPr/>
      </xdr:nvSpPr>
      <xdr:spPr>
        <a:xfrm>
          <a:off x="47752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143527</xdr:rowOff>
    </xdr:from>
    <xdr:ext cx="762000" cy="259045"/>
    <xdr:sp macro="" textlink="">
      <xdr:nvSpPr>
        <xdr:cNvPr id="210" name="扶助費該当値テキスト"/>
        <xdr:cNvSpPr txBox="1"/>
      </xdr:nvSpPr>
      <xdr:spPr>
        <a:xfrm>
          <a:off x="49149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57150</xdr:rowOff>
    </xdr:from>
    <xdr:to>
      <xdr:col>20</xdr:col>
      <xdr:colOff>38100</xdr:colOff>
      <xdr:row>57</xdr:row>
      <xdr:rowOff>158750</xdr:rowOff>
    </xdr:to>
    <xdr:sp macro="" textlink="">
      <xdr:nvSpPr>
        <xdr:cNvPr id="211" name="楕円 210"/>
        <xdr:cNvSpPr/>
      </xdr:nvSpPr>
      <xdr:spPr>
        <a:xfrm>
          <a:off x="3937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143527</xdr:rowOff>
    </xdr:from>
    <xdr:ext cx="736600" cy="259045"/>
    <xdr:sp macro="" textlink="">
      <xdr:nvSpPr>
        <xdr:cNvPr id="212" name="テキスト ボックス 211"/>
        <xdr:cNvSpPr txBox="1"/>
      </xdr:nvSpPr>
      <xdr:spPr>
        <a:xfrm>
          <a:off x="3606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107950</xdr:rowOff>
    </xdr:from>
    <xdr:to>
      <xdr:col>15</xdr:col>
      <xdr:colOff>149225</xdr:colOff>
      <xdr:row>58</xdr:row>
      <xdr:rowOff>38100</xdr:rowOff>
    </xdr:to>
    <xdr:sp macro="" textlink="">
      <xdr:nvSpPr>
        <xdr:cNvPr id="213" name="楕円 212"/>
        <xdr:cNvSpPr/>
      </xdr:nvSpPr>
      <xdr:spPr>
        <a:xfrm>
          <a:off x="30480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22877</xdr:rowOff>
    </xdr:from>
    <xdr:ext cx="762000" cy="259045"/>
    <xdr:sp macro="" textlink="">
      <xdr:nvSpPr>
        <xdr:cNvPr id="214" name="テキスト ボックス 213"/>
        <xdr:cNvSpPr txBox="1"/>
      </xdr:nvSpPr>
      <xdr:spPr>
        <a:xfrm>
          <a:off x="2717800" y="996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5" name="楕円 214"/>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111777</xdr:rowOff>
    </xdr:from>
    <xdr:ext cx="762000" cy="259045"/>
    <xdr:sp macro="" textlink="">
      <xdr:nvSpPr>
        <xdr:cNvPr id="216" name="テキスト ボックス 215"/>
        <xdr:cNvSpPr txBox="1"/>
      </xdr:nvSpPr>
      <xdr:spPr>
        <a:xfrm>
          <a:off x="1828800" y="971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12700</xdr:rowOff>
    </xdr:from>
    <xdr:to>
      <xdr:col>6</xdr:col>
      <xdr:colOff>171450</xdr:colOff>
      <xdr:row>58</xdr:row>
      <xdr:rowOff>114300</xdr:rowOff>
    </xdr:to>
    <xdr:sp macro="" textlink="">
      <xdr:nvSpPr>
        <xdr:cNvPr id="217" name="楕円 216"/>
        <xdr:cNvSpPr/>
      </xdr:nvSpPr>
      <xdr:spPr>
        <a:xfrm>
          <a:off x="1270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124477</xdr:rowOff>
    </xdr:from>
    <xdr:ext cx="762000" cy="259045"/>
    <xdr:sp macro="" textlink="">
      <xdr:nvSpPr>
        <xdr:cNvPr id="218" name="テキスト ボックス 217"/>
        <xdr:cNvSpPr txBox="1"/>
      </xdr:nvSpPr>
      <xdr:spPr>
        <a:xfrm>
          <a:off x="939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en-US" sz="1100">
              <a:solidFill>
                <a:schemeClr val="dk1"/>
              </a:solidFill>
              <a:effectLst/>
              <a:latin typeface="+mn-lt"/>
              <a:ea typeface="+mn-ea"/>
              <a:cs typeface="+mn-cs"/>
            </a:rPr>
            <a:t>コロナ禍の終息により</a:t>
          </a:r>
          <a:r>
            <a:rPr kumimoji="1" lang="ja-JP" altLang="ja-JP" sz="1100">
              <a:solidFill>
                <a:schemeClr val="dk1"/>
              </a:solidFill>
              <a:effectLst/>
              <a:latin typeface="+mn-lt"/>
              <a:ea typeface="+mn-ea"/>
              <a:cs typeface="+mn-cs"/>
            </a:rPr>
            <a:t>、医療の受診控え</a:t>
          </a:r>
          <a:r>
            <a:rPr kumimoji="1" lang="ja-JP" altLang="en-US" sz="1100">
              <a:solidFill>
                <a:schemeClr val="dk1"/>
              </a:solidFill>
              <a:effectLst/>
              <a:latin typeface="+mn-lt"/>
              <a:ea typeface="+mn-ea"/>
              <a:cs typeface="+mn-cs"/>
            </a:rPr>
            <a:t>からの反動として</a:t>
          </a:r>
          <a:r>
            <a:rPr kumimoji="1" lang="ja-JP" altLang="ja-JP" sz="1100">
              <a:solidFill>
                <a:schemeClr val="dk1"/>
              </a:solidFill>
              <a:effectLst/>
              <a:latin typeface="+mn-lt"/>
              <a:ea typeface="+mn-ea"/>
              <a:cs typeface="+mn-cs"/>
            </a:rPr>
            <a:t>国民健康保険特別会計繰出金が</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したことが要因である。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161290</xdr:rowOff>
    </xdr:from>
    <xdr:to>
      <xdr:col>82</xdr:col>
      <xdr:colOff>107950</xdr:colOff>
      <xdr:row>62</xdr:row>
      <xdr:rowOff>35560</xdr:rowOff>
    </xdr:to>
    <xdr:cxnSp macro="">
      <xdr:nvCxnSpPr>
        <xdr:cNvPr id="246" name="直線コネクタ 245"/>
        <xdr:cNvCxnSpPr/>
      </xdr:nvCxnSpPr>
      <xdr:spPr>
        <a:xfrm flipV="1">
          <a:off x="16510000" y="924814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7637</xdr:rowOff>
    </xdr:from>
    <xdr:ext cx="762000" cy="259045"/>
    <xdr:sp macro="" textlink="">
      <xdr:nvSpPr>
        <xdr:cNvPr id="247" name="その他最小値テキスト"/>
        <xdr:cNvSpPr txBox="1"/>
      </xdr:nvSpPr>
      <xdr:spPr>
        <a:xfrm>
          <a:off x="16598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35560</xdr:rowOff>
    </xdr:from>
    <xdr:to>
      <xdr:col>82</xdr:col>
      <xdr:colOff>196850</xdr:colOff>
      <xdr:row>62</xdr:row>
      <xdr:rowOff>35560</xdr:rowOff>
    </xdr:to>
    <xdr:cxnSp macro="">
      <xdr:nvCxnSpPr>
        <xdr:cNvPr id="248" name="直線コネクタ 247"/>
        <xdr:cNvCxnSpPr/>
      </xdr:nvCxnSpPr>
      <xdr:spPr>
        <a:xfrm>
          <a:off x="16421100" y="1066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76217</xdr:rowOff>
    </xdr:from>
    <xdr:ext cx="762000" cy="259045"/>
    <xdr:sp macro="" textlink="">
      <xdr:nvSpPr>
        <xdr:cNvPr id="249" name="その他最大値テキスト"/>
        <xdr:cNvSpPr txBox="1"/>
      </xdr:nvSpPr>
      <xdr:spPr>
        <a:xfrm>
          <a:off x="16598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161290</xdr:rowOff>
    </xdr:from>
    <xdr:to>
      <xdr:col>82</xdr:col>
      <xdr:colOff>196850</xdr:colOff>
      <xdr:row>53</xdr:row>
      <xdr:rowOff>161290</xdr:rowOff>
    </xdr:to>
    <xdr:cxnSp macro="">
      <xdr:nvCxnSpPr>
        <xdr:cNvPr id="250" name="直線コネクタ 249"/>
        <xdr:cNvCxnSpPr/>
      </xdr:nvCxnSpPr>
      <xdr:spPr>
        <a:xfrm>
          <a:off x="16421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153670</xdr:rowOff>
    </xdr:from>
    <xdr:to>
      <xdr:col>82</xdr:col>
      <xdr:colOff>107950</xdr:colOff>
      <xdr:row>56</xdr:row>
      <xdr:rowOff>66040</xdr:rowOff>
    </xdr:to>
    <xdr:cxnSp macro="">
      <xdr:nvCxnSpPr>
        <xdr:cNvPr id="251" name="直線コネクタ 250"/>
        <xdr:cNvCxnSpPr/>
      </xdr:nvCxnSpPr>
      <xdr:spPr>
        <a:xfrm>
          <a:off x="15671800" y="958342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2"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3" name="フローチャート: 判断 252"/>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153670</xdr:rowOff>
    </xdr:from>
    <xdr:to>
      <xdr:col>78</xdr:col>
      <xdr:colOff>69850</xdr:colOff>
      <xdr:row>55</xdr:row>
      <xdr:rowOff>168910</xdr:rowOff>
    </xdr:to>
    <xdr:cxnSp macro="">
      <xdr:nvCxnSpPr>
        <xdr:cNvPr id="254" name="直線コネクタ 253"/>
        <xdr:cNvCxnSpPr/>
      </xdr:nvCxnSpPr>
      <xdr:spPr>
        <a:xfrm flipV="1">
          <a:off x="14782800" y="9583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168910</xdr:rowOff>
    </xdr:from>
    <xdr:to>
      <xdr:col>73</xdr:col>
      <xdr:colOff>180975</xdr:colOff>
      <xdr:row>58</xdr:row>
      <xdr:rowOff>111760</xdr:rowOff>
    </xdr:to>
    <xdr:cxnSp macro="">
      <xdr:nvCxnSpPr>
        <xdr:cNvPr id="257" name="直線コネクタ 256"/>
        <xdr:cNvCxnSpPr/>
      </xdr:nvCxnSpPr>
      <xdr:spPr>
        <a:xfrm flipV="1">
          <a:off x="13893800" y="9598660"/>
          <a:ext cx="8890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53340</xdr:rowOff>
    </xdr:from>
    <xdr:to>
      <xdr:col>74</xdr:col>
      <xdr:colOff>31750</xdr:colOff>
      <xdr:row>56</xdr:row>
      <xdr:rowOff>154940</xdr:rowOff>
    </xdr:to>
    <xdr:sp macro="" textlink="">
      <xdr:nvSpPr>
        <xdr:cNvPr id="258" name="フローチャート: 判断 257"/>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139717</xdr:rowOff>
    </xdr:from>
    <xdr:ext cx="762000" cy="259045"/>
    <xdr:sp macro="" textlink="">
      <xdr:nvSpPr>
        <xdr:cNvPr id="259" name="テキスト ボックス 258"/>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81280</xdr:rowOff>
    </xdr:from>
    <xdr:to>
      <xdr:col>69</xdr:col>
      <xdr:colOff>92075</xdr:colOff>
      <xdr:row>58</xdr:row>
      <xdr:rowOff>111760</xdr:rowOff>
    </xdr:to>
    <xdr:cxnSp macro="">
      <xdr:nvCxnSpPr>
        <xdr:cNvPr id="260" name="直線コネクタ 259"/>
        <xdr:cNvCxnSpPr/>
      </xdr:nvCxnSpPr>
      <xdr:spPr>
        <a:xfrm>
          <a:off x="13004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61" name="フローチャート: 判断 260"/>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123207</xdr:rowOff>
    </xdr:from>
    <xdr:ext cx="762000" cy="259045"/>
    <xdr:sp macro="" textlink="">
      <xdr:nvSpPr>
        <xdr:cNvPr id="262" name="テキスト ボックス 261"/>
        <xdr:cNvSpPr txBox="1"/>
      </xdr:nvSpPr>
      <xdr:spPr>
        <a:xfrm>
          <a:off x="135128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41910</xdr:rowOff>
    </xdr:from>
    <xdr:to>
      <xdr:col>65</xdr:col>
      <xdr:colOff>53975</xdr:colOff>
      <xdr:row>57</xdr:row>
      <xdr:rowOff>143510</xdr:rowOff>
    </xdr:to>
    <xdr:sp macro="" textlink="">
      <xdr:nvSpPr>
        <xdr:cNvPr id="263" name="フローチャート: 判断 262"/>
        <xdr:cNvSpPr/>
      </xdr:nvSpPr>
      <xdr:spPr>
        <a:xfrm>
          <a:off x="12954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153687</xdr:rowOff>
    </xdr:from>
    <xdr:ext cx="762000" cy="259045"/>
    <xdr:sp macro="" textlink="">
      <xdr:nvSpPr>
        <xdr:cNvPr id="264" name="テキスト ボックス 263"/>
        <xdr:cNvSpPr txBox="1"/>
      </xdr:nvSpPr>
      <xdr:spPr>
        <a:xfrm>
          <a:off x="12623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15240</xdr:rowOff>
    </xdr:from>
    <xdr:to>
      <xdr:col>82</xdr:col>
      <xdr:colOff>158750</xdr:colOff>
      <xdr:row>56</xdr:row>
      <xdr:rowOff>116840</xdr:rowOff>
    </xdr:to>
    <xdr:sp macro="" textlink="">
      <xdr:nvSpPr>
        <xdr:cNvPr id="270" name="楕円 269"/>
        <xdr:cNvSpPr/>
      </xdr:nvSpPr>
      <xdr:spPr>
        <a:xfrm>
          <a:off x="164592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31767</xdr:rowOff>
    </xdr:from>
    <xdr:ext cx="762000" cy="259045"/>
    <xdr:sp macro="" textlink="">
      <xdr:nvSpPr>
        <xdr:cNvPr id="271" name="その他該当値テキスト"/>
        <xdr:cNvSpPr txBox="1"/>
      </xdr:nvSpPr>
      <xdr:spPr>
        <a:xfrm>
          <a:off x="165989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102870</xdr:rowOff>
    </xdr:from>
    <xdr:to>
      <xdr:col>78</xdr:col>
      <xdr:colOff>120650</xdr:colOff>
      <xdr:row>56</xdr:row>
      <xdr:rowOff>33020</xdr:rowOff>
    </xdr:to>
    <xdr:sp macro="" textlink="">
      <xdr:nvSpPr>
        <xdr:cNvPr id="272" name="楕円 271"/>
        <xdr:cNvSpPr/>
      </xdr:nvSpPr>
      <xdr:spPr>
        <a:xfrm>
          <a:off x="15621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43197</xdr:rowOff>
    </xdr:from>
    <xdr:ext cx="736600" cy="259045"/>
    <xdr:sp macro="" textlink="">
      <xdr:nvSpPr>
        <xdr:cNvPr id="273" name="テキスト ボックス 272"/>
        <xdr:cNvSpPr txBox="1"/>
      </xdr:nvSpPr>
      <xdr:spPr>
        <a:xfrm>
          <a:off x="15290800" y="930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118110</xdr:rowOff>
    </xdr:from>
    <xdr:to>
      <xdr:col>74</xdr:col>
      <xdr:colOff>31750</xdr:colOff>
      <xdr:row>56</xdr:row>
      <xdr:rowOff>48260</xdr:rowOff>
    </xdr:to>
    <xdr:sp macro="" textlink="">
      <xdr:nvSpPr>
        <xdr:cNvPr id="274" name="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60960</xdr:rowOff>
    </xdr:from>
    <xdr:to>
      <xdr:col>69</xdr:col>
      <xdr:colOff>142875</xdr:colOff>
      <xdr:row>58</xdr:row>
      <xdr:rowOff>162560</xdr:rowOff>
    </xdr:to>
    <xdr:sp macro="" textlink="">
      <xdr:nvSpPr>
        <xdr:cNvPr id="276" name="楕円 275"/>
        <xdr:cNvSpPr/>
      </xdr:nvSpPr>
      <xdr:spPr>
        <a:xfrm>
          <a:off x="13843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147337</xdr:rowOff>
    </xdr:from>
    <xdr:ext cx="762000" cy="259045"/>
    <xdr:sp macro="" textlink="">
      <xdr:nvSpPr>
        <xdr:cNvPr id="277" name="テキスト ボックス 276"/>
        <xdr:cNvSpPr txBox="1"/>
      </xdr:nvSpPr>
      <xdr:spPr>
        <a:xfrm>
          <a:off x="13512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78" name="楕円 277"/>
        <xdr:cNvSpPr/>
      </xdr:nvSpPr>
      <xdr:spPr>
        <a:xfrm>
          <a:off x="12954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79" name="テキスト ボックス 278"/>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類似団体平均を下回っているが、前年度より</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は新型コロナウイルス感染症の蔓延状況により、</a:t>
          </a:r>
          <a:r>
            <a:rPr kumimoji="1" lang="ja-JP" altLang="en-US" sz="1100">
              <a:solidFill>
                <a:schemeClr val="dk1"/>
              </a:solidFill>
              <a:effectLst/>
              <a:latin typeface="+mn-lt"/>
              <a:ea typeface="+mn-ea"/>
              <a:cs typeface="+mn-cs"/>
            </a:rPr>
            <a:t>新規で</a:t>
          </a:r>
          <a:r>
            <a:rPr kumimoji="1" lang="ja-JP" altLang="ja-JP" sz="1100">
              <a:solidFill>
                <a:schemeClr val="dk1"/>
              </a:solidFill>
              <a:effectLst/>
              <a:latin typeface="+mn-lt"/>
              <a:ea typeface="+mn-ea"/>
              <a:cs typeface="+mn-cs"/>
            </a:rPr>
            <a:t>補助金等の支出が</a:t>
          </a:r>
          <a:r>
            <a:rPr kumimoji="1" lang="ja-JP" altLang="en-US" sz="1100">
              <a:solidFill>
                <a:schemeClr val="dk1"/>
              </a:solidFill>
              <a:effectLst/>
              <a:latin typeface="+mn-lt"/>
              <a:ea typeface="+mn-ea"/>
              <a:cs typeface="+mn-cs"/>
            </a:rPr>
            <a:t>重なり増額傾向と</a:t>
          </a:r>
          <a:r>
            <a:rPr kumimoji="1" lang="ja-JP" altLang="ja-JP" sz="1100">
              <a:solidFill>
                <a:schemeClr val="dk1"/>
              </a:solidFill>
              <a:effectLst/>
              <a:latin typeface="+mn-lt"/>
              <a:ea typeface="+mn-ea"/>
              <a:cs typeface="+mn-cs"/>
            </a:rPr>
            <a:t>なっていたが、令和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でコロナ禍の終息により令和元年度並と</a:t>
          </a:r>
          <a:r>
            <a:rPr kumimoji="1" lang="ja-JP" altLang="ja-JP" sz="1100">
              <a:solidFill>
                <a:schemeClr val="dk1"/>
              </a:solidFill>
              <a:effectLst/>
              <a:latin typeface="+mn-lt"/>
              <a:ea typeface="+mn-ea"/>
              <a:cs typeface="+mn-cs"/>
            </a:rPr>
            <a:t>なったことが要因である。今後は、補助金等審議会の答申を踏まえた市単独補助金の見直しを図っていく必要がある。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41</xdr:row>
      <xdr:rowOff>37846</xdr:rowOff>
    </xdr:to>
    <xdr:cxnSp macro="">
      <xdr:nvCxnSpPr>
        <xdr:cNvPr id="304" name="直線コネクタ 303"/>
        <xdr:cNvCxnSpPr/>
      </xdr:nvCxnSpPr>
      <xdr:spPr>
        <a:xfrm flipV="1">
          <a:off x="16510000" y="5837428"/>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5" name="補助費等最小値テキスト"/>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06" name="直線コネクタ 305"/>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307"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308" name="直線コネクタ 307"/>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106426</xdr:rowOff>
    </xdr:from>
    <xdr:to>
      <xdr:col>82</xdr:col>
      <xdr:colOff>107950</xdr:colOff>
      <xdr:row>36</xdr:row>
      <xdr:rowOff>72136</xdr:rowOff>
    </xdr:to>
    <xdr:cxnSp macro="">
      <xdr:nvCxnSpPr>
        <xdr:cNvPr id="309" name="直線コネクタ 308"/>
        <xdr:cNvCxnSpPr/>
      </xdr:nvCxnSpPr>
      <xdr:spPr>
        <a:xfrm flipV="1">
          <a:off x="15671800" y="6107176"/>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71137</xdr:rowOff>
    </xdr:from>
    <xdr:ext cx="762000" cy="259045"/>
    <xdr:sp macro="" textlink="">
      <xdr:nvSpPr>
        <xdr:cNvPr id="310" name="補助費等平均値テキスト"/>
        <xdr:cNvSpPr txBox="1"/>
      </xdr:nvSpPr>
      <xdr:spPr>
        <a:xfrm>
          <a:off x="16598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11" name="フローチャート: 判断 310"/>
        <xdr:cNvSpPr/>
      </xdr:nvSpPr>
      <xdr:spPr>
        <a:xfrm>
          <a:off x="16459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72136</xdr:rowOff>
    </xdr:to>
    <xdr:cxnSp macro="">
      <xdr:nvCxnSpPr>
        <xdr:cNvPr id="312" name="直線コネクタ 311"/>
        <xdr:cNvCxnSpPr/>
      </xdr:nvCxnSpPr>
      <xdr:spPr>
        <a:xfrm>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13" name="フローチャート: 判断 312"/>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14" name="テキスト ボックス 313"/>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101854</xdr:rowOff>
    </xdr:from>
    <xdr:to>
      <xdr:col>73</xdr:col>
      <xdr:colOff>180975</xdr:colOff>
      <xdr:row>36</xdr:row>
      <xdr:rowOff>30988</xdr:rowOff>
    </xdr:to>
    <xdr:cxnSp macro="">
      <xdr:nvCxnSpPr>
        <xdr:cNvPr id="315" name="直線コネクタ 314"/>
        <xdr:cNvCxnSpPr/>
      </xdr:nvCxnSpPr>
      <xdr:spPr>
        <a:xfrm>
          <a:off x="13893800" y="610260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6" name="フローチャート: 判断 315"/>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27703</xdr:rowOff>
    </xdr:from>
    <xdr:ext cx="762000" cy="259045"/>
    <xdr:sp macro="" textlink="">
      <xdr:nvSpPr>
        <xdr:cNvPr id="317" name="テキスト ボックス 316"/>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101854</xdr:rowOff>
    </xdr:from>
    <xdr:to>
      <xdr:col>69</xdr:col>
      <xdr:colOff>92075</xdr:colOff>
      <xdr:row>35</xdr:row>
      <xdr:rowOff>152146</xdr:rowOff>
    </xdr:to>
    <xdr:cxnSp macro="">
      <xdr:nvCxnSpPr>
        <xdr:cNvPr id="318" name="直線コネクタ 317"/>
        <xdr:cNvCxnSpPr/>
      </xdr:nvCxnSpPr>
      <xdr:spPr>
        <a:xfrm flipV="1">
          <a:off x="13004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156210</xdr:rowOff>
    </xdr:from>
    <xdr:to>
      <xdr:col>69</xdr:col>
      <xdr:colOff>142875</xdr:colOff>
      <xdr:row>36</xdr:row>
      <xdr:rowOff>86360</xdr:rowOff>
    </xdr:to>
    <xdr:sp macro="" textlink="">
      <xdr:nvSpPr>
        <xdr:cNvPr id="319" name="フローチャート: 判断 318"/>
        <xdr:cNvSpPr/>
      </xdr:nvSpPr>
      <xdr:spPr>
        <a:xfrm>
          <a:off x="13843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71137</xdr:rowOff>
    </xdr:from>
    <xdr:ext cx="762000" cy="259045"/>
    <xdr:sp macro="" textlink="">
      <xdr:nvSpPr>
        <xdr:cNvPr id="320" name="テキスト ボックス 319"/>
        <xdr:cNvSpPr txBox="1"/>
      </xdr:nvSpPr>
      <xdr:spPr>
        <a:xfrm>
          <a:off x="135128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137922</xdr:rowOff>
    </xdr:from>
    <xdr:to>
      <xdr:col>65</xdr:col>
      <xdr:colOff>53975</xdr:colOff>
      <xdr:row>36</xdr:row>
      <xdr:rowOff>68072</xdr:rowOff>
    </xdr:to>
    <xdr:sp macro="" textlink="">
      <xdr:nvSpPr>
        <xdr:cNvPr id="321" name="フローチャート: 判断 320"/>
        <xdr:cNvSpPr/>
      </xdr:nvSpPr>
      <xdr:spPr>
        <a:xfrm>
          <a:off x="12954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52849</xdr:rowOff>
    </xdr:from>
    <xdr:ext cx="762000" cy="259045"/>
    <xdr:sp macro="" textlink="">
      <xdr:nvSpPr>
        <xdr:cNvPr id="322" name="テキスト ボックス 321"/>
        <xdr:cNvSpPr txBox="1"/>
      </xdr:nvSpPr>
      <xdr:spPr>
        <a:xfrm>
          <a:off x="12623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55626</xdr:rowOff>
    </xdr:from>
    <xdr:to>
      <xdr:col>82</xdr:col>
      <xdr:colOff>158750</xdr:colOff>
      <xdr:row>35</xdr:row>
      <xdr:rowOff>157226</xdr:rowOff>
    </xdr:to>
    <xdr:sp macro="" textlink="">
      <xdr:nvSpPr>
        <xdr:cNvPr id="328" name="楕円 327"/>
        <xdr:cNvSpPr/>
      </xdr:nvSpPr>
      <xdr:spPr>
        <a:xfrm>
          <a:off x="16459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72153</xdr:rowOff>
    </xdr:from>
    <xdr:ext cx="762000" cy="259045"/>
    <xdr:sp macro="" textlink="">
      <xdr:nvSpPr>
        <xdr:cNvPr id="329" name="補助費等該当値テキスト"/>
        <xdr:cNvSpPr txBox="1"/>
      </xdr:nvSpPr>
      <xdr:spPr>
        <a:xfrm>
          <a:off x="16598900" y="5901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0" name="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32" name="楕円 331"/>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33" name="テキスト ボックス 33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51054</xdr:rowOff>
    </xdr:from>
    <xdr:to>
      <xdr:col>69</xdr:col>
      <xdr:colOff>142875</xdr:colOff>
      <xdr:row>35</xdr:row>
      <xdr:rowOff>152654</xdr:rowOff>
    </xdr:to>
    <xdr:sp macro="" textlink="">
      <xdr:nvSpPr>
        <xdr:cNvPr id="334" name="楕円 333"/>
        <xdr:cNvSpPr/>
      </xdr:nvSpPr>
      <xdr:spPr>
        <a:xfrm>
          <a:off x="13843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162831</xdr:rowOff>
    </xdr:from>
    <xdr:ext cx="762000" cy="259045"/>
    <xdr:sp macro="" textlink="">
      <xdr:nvSpPr>
        <xdr:cNvPr id="335" name="テキスト ボックス 334"/>
        <xdr:cNvSpPr txBox="1"/>
      </xdr:nvSpPr>
      <xdr:spPr>
        <a:xfrm>
          <a:off x="13512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101346</xdr:rowOff>
    </xdr:from>
    <xdr:to>
      <xdr:col>65</xdr:col>
      <xdr:colOff>53975</xdr:colOff>
      <xdr:row>36</xdr:row>
      <xdr:rowOff>31496</xdr:rowOff>
    </xdr:to>
    <xdr:sp macro="" textlink="">
      <xdr:nvSpPr>
        <xdr:cNvPr id="336" name="楕円 335"/>
        <xdr:cNvSpPr/>
      </xdr:nvSpPr>
      <xdr:spPr>
        <a:xfrm>
          <a:off x="12954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41673</xdr:rowOff>
    </xdr:from>
    <xdr:ext cx="762000" cy="259045"/>
    <xdr:sp macro="" textlink="">
      <xdr:nvSpPr>
        <xdr:cNvPr id="337" name="テキスト ボックス 336"/>
        <xdr:cNvSpPr txBox="1"/>
      </xdr:nvSpPr>
      <xdr:spPr>
        <a:xfrm>
          <a:off x="12623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している。令和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年度は繰上償還を</a:t>
          </a:r>
          <a:r>
            <a:rPr kumimoji="1" lang="ja-JP" altLang="en-US" sz="1100">
              <a:solidFill>
                <a:schemeClr val="dk1"/>
              </a:solidFill>
              <a:effectLst/>
              <a:latin typeface="+mn-lt"/>
              <a:ea typeface="+mn-ea"/>
              <a:cs typeface="+mn-cs"/>
            </a:rPr>
            <a:t>行った</a:t>
          </a:r>
          <a:r>
            <a:rPr kumimoji="1" lang="ja-JP" altLang="ja-JP" sz="1100">
              <a:solidFill>
                <a:schemeClr val="dk1"/>
              </a:solidFill>
              <a:effectLst/>
              <a:latin typeface="+mn-lt"/>
              <a:ea typeface="+mn-ea"/>
              <a:cs typeface="+mn-cs"/>
            </a:rPr>
            <a:t>ことが</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の要因である。新市建設計画に基づく広域幹線道路整備事業等の進捗により、公債費のピークは令和</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年度になると見込まれるため、国庫補助の活用や事業規模を精査し、市債の発行を抑制していく必要がある。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43180</xdr:rowOff>
    </xdr:from>
    <xdr:to>
      <xdr:col>24</xdr:col>
      <xdr:colOff>25400</xdr:colOff>
      <xdr:row>80</xdr:row>
      <xdr:rowOff>54611</xdr:rowOff>
    </xdr:to>
    <xdr:cxnSp macro="">
      <xdr:nvCxnSpPr>
        <xdr:cNvPr id="364" name="直線コネクタ 363"/>
        <xdr:cNvCxnSpPr/>
      </xdr:nvCxnSpPr>
      <xdr:spPr>
        <a:xfrm flipV="1">
          <a:off x="4826000" y="12730480"/>
          <a:ext cx="0" cy="1040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26688</xdr:rowOff>
    </xdr:from>
    <xdr:ext cx="762000" cy="259045"/>
    <xdr:sp macro="" textlink="">
      <xdr:nvSpPr>
        <xdr:cNvPr id="365" name="公債費最小値テキスト"/>
        <xdr:cNvSpPr txBox="1"/>
      </xdr:nvSpPr>
      <xdr:spPr>
        <a:xfrm>
          <a:off x="4914900" y="13742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54611</xdr:rowOff>
    </xdr:from>
    <xdr:to>
      <xdr:col>24</xdr:col>
      <xdr:colOff>114300</xdr:colOff>
      <xdr:row>80</xdr:row>
      <xdr:rowOff>54611</xdr:rowOff>
    </xdr:to>
    <xdr:cxnSp macro="">
      <xdr:nvCxnSpPr>
        <xdr:cNvPr id="366" name="直線コネクタ 365"/>
        <xdr:cNvCxnSpPr/>
      </xdr:nvCxnSpPr>
      <xdr:spPr>
        <a:xfrm>
          <a:off x="4737100" y="1377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129557</xdr:rowOff>
    </xdr:from>
    <xdr:ext cx="762000" cy="259045"/>
    <xdr:sp macro="" textlink="">
      <xdr:nvSpPr>
        <xdr:cNvPr id="367" name="公債費最大値テキスト"/>
        <xdr:cNvSpPr txBox="1"/>
      </xdr:nvSpPr>
      <xdr:spPr>
        <a:xfrm>
          <a:off x="4914900" y="1247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43180</xdr:rowOff>
    </xdr:from>
    <xdr:to>
      <xdr:col>24</xdr:col>
      <xdr:colOff>114300</xdr:colOff>
      <xdr:row>74</xdr:row>
      <xdr:rowOff>43180</xdr:rowOff>
    </xdr:to>
    <xdr:cxnSp macro="">
      <xdr:nvCxnSpPr>
        <xdr:cNvPr id="368" name="直線コネクタ 367"/>
        <xdr:cNvCxnSpPr/>
      </xdr:nvCxnSpPr>
      <xdr:spPr>
        <a:xfrm>
          <a:off x="4737100" y="12730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125095</xdr:rowOff>
    </xdr:from>
    <xdr:to>
      <xdr:col>24</xdr:col>
      <xdr:colOff>25400</xdr:colOff>
      <xdr:row>74</xdr:row>
      <xdr:rowOff>161290</xdr:rowOff>
    </xdr:to>
    <xdr:cxnSp macro="">
      <xdr:nvCxnSpPr>
        <xdr:cNvPr id="369" name="直線コネクタ 368"/>
        <xdr:cNvCxnSpPr/>
      </xdr:nvCxnSpPr>
      <xdr:spPr>
        <a:xfrm>
          <a:off x="3987800" y="1281239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133367</xdr:rowOff>
    </xdr:from>
    <xdr:ext cx="762000" cy="259045"/>
    <xdr:sp macro="" textlink="">
      <xdr:nvSpPr>
        <xdr:cNvPr id="370" name="公債費平均値テキスト"/>
        <xdr:cNvSpPr txBox="1"/>
      </xdr:nvSpPr>
      <xdr:spPr>
        <a:xfrm>
          <a:off x="4914900" y="12820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144780</xdr:rowOff>
    </xdr:from>
    <xdr:to>
      <xdr:col>24</xdr:col>
      <xdr:colOff>76200</xdr:colOff>
      <xdr:row>75</xdr:row>
      <xdr:rowOff>74930</xdr:rowOff>
    </xdr:to>
    <xdr:sp macro="" textlink="">
      <xdr:nvSpPr>
        <xdr:cNvPr id="371" name="フローチャート: 判断 370"/>
        <xdr:cNvSpPr/>
      </xdr:nvSpPr>
      <xdr:spPr>
        <a:xfrm>
          <a:off x="47752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125095</xdr:rowOff>
    </xdr:from>
    <xdr:to>
      <xdr:col>19</xdr:col>
      <xdr:colOff>187325</xdr:colOff>
      <xdr:row>74</xdr:row>
      <xdr:rowOff>132715</xdr:rowOff>
    </xdr:to>
    <xdr:cxnSp macro="">
      <xdr:nvCxnSpPr>
        <xdr:cNvPr id="372" name="直線コネクタ 371"/>
        <xdr:cNvCxnSpPr/>
      </xdr:nvCxnSpPr>
      <xdr:spPr>
        <a:xfrm flipV="1">
          <a:off x="3098800" y="1281239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123825</xdr:rowOff>
    </xdr:from>
    <xdr:to>
      <xdr:col>20</xdr:col>
      <xdr:colOff>38100</xdr:colOff>
      <xdr:row>75</xdr:row>
      <xdr:rowOff>53975</xdr:rowOff>
    </xdr:to>
    <xdr:sp macro="" textlink="">
      <xdr:nvSpPr>
        <xdr:cNvPr id="373" name="フローチャート: 判断 372"/>
        <xdr:cNvSpPr/>
      </xdr:nvSpPr>
      <xdr:spPr>
        <a:xfrm>
          <a:off x="3937000" y="128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38752</xdr:rowOff>
    </xdr:from>
    <xdr:ext cx="736600" cy="259045"/>
    <xdr:sp macro="" textlink="">
      <xdr:nvSpPr>
        <xdr:cNvPr id="374" name="テキスト ボックス 373"/>
        <xdr:cNvSpPr txBox="1"/>
      </xdr:nvSpPr>
      <xdr:spPr>
        <a:xfrm>
          <a:off x="3606800" y="128975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121285</xdr:rowOff>
    </xdr:from>
    <xdr:to>
      <xdr:col>15</xdr:col>
      <xdr:colOff>98425</xdr:colOff>
      <xdr:row>74</xdr:row>
      <xdr:rowOff>132715</xdr:rowOff>
    </xdr:to>
    <xdr:cxnSp macro="">
      <xdr:nvCxnSpPr>
        <xdr:cNvPr id="375" name="直線コネクタ 374"/>
        <xdr:cNvCxnSpPr/>
      </xdr:nvCxnSpPr>
      <xdr:spPr>
        <a:xfrm>
          <a:off x="2209800" y="1280858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135255</xdr:rowOff>
    </xdr:from>
    <xdr:to>
      <xdr:col>15</xdr:col>
      <xdr:colOff>149225</xdr:colOff>
      <xdr:row>75</xdr:row>
      <xdr:rowOff>65405</xdr:rowOff>
    </xdr:to>
    <xdr:sp macro="" textlink="">
      <xdr:nvSpPr>
        <xdr:cNvPr id="376" name="フローチャート: 判断 375"/>
        <xdr:cNvSpPr/>
      </xdr:nvSpPr>
      <xdr:spPr>
        <a:xfrm>
          <a:off x="30480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50182</xdr:rowOff>
    </xdr:from>
    <xdr:ext cx="762000" cy="259045"/>
    <xdr:sp macro="" textlink="">
      <xdr:nvSpPr>
        <xdr:cNvPr id="377" name="テキスト ボックス 376"/>
        <xdr:cNvSpPr txBox="1"/>
      </xdr:nvSpPr>
      <xdr:spPr>
        <a:xfrm>
          <a:off x="2717800" y="12908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111760</xdr:rowOff>
    </xdr:from>
    <xdr:to>
      <xdr:col>11</xdr:col>
      <xdr:colOff>9525</xdr:colOff>
      <xdr:row>74</xdr:row>
      <xdr:rowOff>121285</xdr:rowOff>
    </xdr:to>
    <xdr:cxnSp macro="">
      <xdr:nvCxnSpPr>
        <xdr:cNvPr id="378" name="直線コネクタ 377"/>
        <xdr:cNvCxnSpPr/>
      </xdr:nvCxnSpPr>
      <xdr:spPr>
        <a:xfrm>
          <a:off x="1320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118110</xdr:rowOff>
    </xdr:from>
    <xdr:to>
      <xdr:col>11</xdr:col>
      <xdr:colOff>60325</xdr:colOff>
      <xdr:row>75</xdr:row>
      <xdr:rowOff>48260</xdr:rowOff>
    </xdr:to>
    <xdr:sp macro="" textlink="">
      <xdr:nvSpPr>
        <xdr:cNvPr id="379" name="フローチャート: 判断 378"/>
        <xdr:cNvSpPr/>
      </xdr:nvSpPr>
      <xdr:spPr>
        <a:xfrm>
          <a:off x="2159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33037</xdr:rowOff>
    </xdr:from>
    <xdr:ext cx="762000" cy="259045"/>
    <xdr:sp macro="" textlink="">
      <xdr:nvSpPr>
        <xdr:cNvPr id="380" name="テキスト ボックス 379"/>
        <xdr:cNvSpPr txBox="1"/>
      </xdr:nvSpPr>
      <xdr:spPr>
        <a:xfrm>
          <a:off x="1828800" y="12891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81" name="フローチャート: 判断 380"/>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2" name="テキスト ボックス 381"/>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110490</xdr:rowOff>
    </xdr:from>
    <xdr:to>
      <xdr:col>24</xdr:col>
      <xdr:colOff>76200</xdr:colOff>
      <xdr:row>75</xdr:row>
      <xdr:rowOff>40640</xdr:rowOff>
    </xdr:to>
    <xdr:sp macro="" textlink="">
      <xdr:nvSpPr>
        <xdr:cNvPr id="388" name="楕円 387"/>
        <xdr:cNvSpPr/>
      </xdr:nvSpPr>
      <xdr:spPr>
        <a:xfrm>
          <a:off x="4775200" y="127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19067</xdr:rowOff>
    </xdr:from>
    <xdr:ext cx="762000" cy="259045"/>
    <xdr:sp macro="" textlink="">
      <xdr:nvSpPr>
        <xdr:cNvPr id="389" name="公債費該当値テキスト"/>
        <xdr:cNvSpPr txBox="1"/>
      </xdr:nvSpPr>
      <xdr:spPr>
        <a:xfrm>
          <a:off x="4914900" y="12706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74295</xdr:rowOff>
    </xdr:from>
    <xdr:to>
      <xdr:col>20</xdr:col>
      <xdr:colOff>38100</xdr:colOff>
      <xdr:row>75</xdr:row>
      <xdr:rowOff>4445</xdr:rowOff>
    </xdr:to>
    <xdr:sp macro="" textlink="">
      <xdr:nvSpPr>
        <xdr:cNvPr id="390" name="楕円 389"/>
        <xdr:cNvSpPr/>
      </xdr:nvSpPr>
      <xdr:spPr>
        <a:xfrm>
          <a:off x="3937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14622</xdr:rowOff>
    </xdr:from>
    <xdr:ext cx="736600" cy="259045"/>
    <xdr:sp macro="" textlink="">
      <xdr:nvSpPr>
        <xdr:cNvPr id="391" name="テキスト ボックス 390"/>
        <xdr:cNvSpPr txBox="1"/>
      </xdr:nvSpPr>
      <xdr:spPr>
        <a:xfrm>
          <a:off x="3606800" y="12530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81915</xdr:rowOff>
    </xdr:from>
    <xdr:to>
      <xdr:col>15</xdr:col>
      <xdr:colOff>149225</xdr:colOff>
      <xdr:row>75</xdr:row>
      <xdr:rowOff>12065</xdr:rowOff>
    </xdr:to>
    <xdr:sp macro="" textlink="">
      <xdr:nvSpPr>
        <xdr:cNvPr id="392" name="楕円 391"/>
        <xdr:cNvSpPr/>
      </xdr:nvSpPr>
      <xdr:spPr>
        <a:xfrm>
          <a:off x="30480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22242</xdr:rowOff>
    </xdr:from>
    <xdr:ext cx="762000" cy="259045"/>
    <xdr:sp macro="" textlink="">
      <xdr:nvSpPr>
        <xdr:cNvPr id="393" name="テキスト ボックス 392"/>
        <xdr:cNvSpPr txBox="1"/>
      </xdr:nvSpPr>
      <xdr:spPr>
        <a:xfrm>
          <a:off x="2717800" y="1253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70485</xdr:rowOff>
    </xdr:from>
    <xdr:to>
      <xdr:col>11</xdr:col>
      <xdr:colOff>60325</xdr:colOff>
      <xdr:row>75</xdr:row>
      <xdr:rowOff>635</xdr:rowOff>
    </xdr:to>
    <xdr:sp macro="" textlink="">
      <xdr:nvSpPr>
        <xdr:cNvPr id="394" name="楕円 393"/>
        <xdr:cNvSpPr/>
      </xdr:nvSpPr>
      <xdr:spPr>
        <a:xfrm>
          <a:off x="2159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10812</xdr:rowOff>
    </xdr:from>
    <xdr:ext cx="762000" cy="259045"/>
    <xdr:sp macro="" textlink="">
      <xdr:nvSpPr>
        <xdr:cNvPr id="395" name="テキスト ボックス 394"/>
        <xdr:cNvSpPr txBox="1"/>
      </xdr:nvSpPr>
      <xdr:spPr>
        <a:xfrm>
          <a:off x="1828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60960</xdr:rowOff>
    </xdr:from>
    <xdr:to>
      <xdr:col>6</xdr:col>
      <xdr:colOff>171450</xdr:colOff>
      <xdr:row>74</xdr:row>
      <xdr:rowOff>162560</xdr:rowOff>
    </xdr:to>
    <xdr:sp macro="" textlink="">
      <xdr:nvSpPr>
        <xdr:cNvPr id="396" name="楕円 395"/>
        <xdr:cNvSpPr/>
      </xdr:nvSpPr>
      <xdr:spPr>
        <a:xfrm>
          <a:off x="1270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1287</xdr:rowOff>
    </xdr:from>
    <xdr:ext cx="762000" cy="259045"/>
    <xdr:sp macro="" textlink="">
      <xdr:nvSpPr>
        <xdr:cNvPr id="397" name="テキスト ボックス 396"/>
        <xdr:cNvSpPr txBox="1"/>
      </xdr:nvSpPr>
      <xdr:spPr>
        <a:xfrm>
          <a:off x="939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類似団体平均を下回り、前年度より</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a:t>
          </a:r>
          <a:endParaRPr lang="ja-JP" altLang="ja-JP" sz="1400">
            <a:effectLst/>
          </a:endParaRPr>
        </a:p>
        <a:p>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lt"/>
              <a:ea typeface="+mn-ea"/>
              <a:cs typeface="+mn-cs"/>
            </a:rPr>
            <a:t>普通交付税額の増額による経常一般財源等が増となったことが要因である。今後は公共施設の老朽化による維持補修費や高齢化による扶助費・繰出金が増加することが見込まれるため、行財政改革への取組みを推進し、全体的な経常経費の抑制や歳入確保に努めていく必要があ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117856</xdr:rowOff>
    </xdr:from>
    <xdr:to>
      <xdr:col>82</xdr:col>
      <xdr:colOff>107950</xdr:colOff>
      <xdr:row>79</xdr:row>
      <xdr:rowOff>97282</xdr:rowOff>
    </xdr:to>
    <xdr:cxnSp macro="">
      <xdr:nvCxnSpPr>
        <xdr:cNvPr id="423" name="直線コネクタ 422"/>
        <xdr:cNvCxnSpPr/>
      </xdr:nvCxnSpPr>
      <xdr:spPr>
        <a:xfrm flipV="1">
          <a:off x="16510000" y="124622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69359</xdr:rowOff>
    </xdr:from>
    <xdr:ext cx="762000" cy="259045"/>
    <xdr:sp macro="" textlink="">
      <xdr:nvSpPr>
        <xdr:cNvPr id="424" name="公債費以外最小値テキスト"/>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97282</xdr:rowOff>
    </xdr:from>
    <xdr:to>
      <xdr:col>82</xdr:col>
      <xdr:colOff>196850</xdr:colOff>
      <xdr:row>79</xdr:row>
      <xdr:rowOff>97282</xdr:rowOff>
    </xdr:to>
    <xdr:cxnSp macro="">
      <xdr:nvCxnSpPr>
        <xdr:cNvPr id="425" name="直線コネクタ 424"/>
        <xdr:cNvCxnSpPr/>
      </xdr:nvCxnSpPr>
      <xdr:spPr>
        <a:xfrm>
          <a:off x="16421100" y="13641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32783</xdr:rowOff>
    </xdr:from>
    <xdr:ext cx="762000" cy="259045"/>
    <xdr:sp macro="" textlink="">
      <xdr:nvSpPr>
        <xdr:cNvPr id="426" name="公債費以外最大値テキスト"/>
        <xdr:cNvSpPr txBox="1"/>
      </xdr:nvSpPr>
      <xdr:spPr>
        <a:xfrm>
          <a:off x="16598900" y="12205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117856</xdr:rowOff>
    </xdr:from>
    <xdr:to>
      <xdr:col>82</xdr:col>
      <xdr:colOff>196850</xdr:colOff>
      <xdr:row>72</xdr:row>
      <xdr:rowOff>117856</xdr:rowOff>
    </xdr:to>
    <xdr:cxnSp macro="">
      <xdr:nvCxnSpPr>
        <xdr:cNvPr id="427" name="直線コネクタ 426"/>
        <xdr:cNvCxnSpPr/>
      </xdr:nvCxnSpPr>
      <xdr:spPr>
        <a:xfrm>
          <a:off x="16421100" y="12462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161289</xdr:rowOff>
    </xdr:from>
    <xdr:to>
      <xdr:col>82</xdr:col>
      <xdr:colOff>107950</xdr:colOff>
      <xdr:row>75</xdr:row>
      <xdr:rowOff>165863</xdr:rowOff>
    </xdr:to>
    <xdr:cxnSp macro="">
      <xdr:nvCxnSpPr>
        <xdr:cNvPr id="428" name="直線コネクタ 427"/>
        <xdr:cNvCxnSpPr/>
      </xdr:nvCxnSpPr>
      <xdr:spPr>
        <a:xfrm flipV="1">
          <a:off x="15671800" y="13020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57421</xdr:rowOff>
    </xdr:from>
    <xdr:ext cx="762000" cy="259045"/>
    <xdr:sp macro="" textlink="">
      <xdr:nvSpPr>
        <xdr:cNvPr id="429" name="公債費以外平均値テキスト"/>
        <xdr:cNvSpPr txBox="1"/>
      </xdr:nvSpPr>
      <xdr:spPr>
        <a:xfrm>
          <a:off x="16598900" y="13087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30" name="フローチャート: 判断 429"/>
        <xdr:cNvSpPr/>
      </xdr:nvSpPr>
      <xdr:spPr>
        <a:xfrm>
          <a:off x="164592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165863</xdr:rowOff>
    </xdr:from>
    <xdr:to>
      <xdr:col>78</xdr:col>
      <xdr:colOff>69850</xdr:colOff>
      <xdr:row>76</xdr:row>
      <xdr:rowOff>8128</xdr:rowOff>
    </xdr:to>
    <xdr:cxnSp macro="">
      <xdr:nvCxnSpPr>
        <xdr:cNvPr id="431" name="直線コネクタ 430"/>
        <xdr:cNvCxnSpPr/>
      </xdr:nvCxnSpPr>
      <xdr:spPr>
        <a:xfrm flipV="1">
          <a:off x="14782800" y="130246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133350</xdr:rowOff>
    </xdr:from>
    <xdr:to>
      <xdr:col>78</xdr:col>
      <xdr:colOff>120650</xdr:colOff>
      <xdr:row>76</xdr:row>
      <xdr:rowOff>63500</xdr:rowOff>
    </xdr:to>
    <xdr:sp macro="" textlink="">
      <xdr:nvSpPr>
        <xdr:cNvPr id="432" name="フローチャート: 判断 431"/>
        <xdr:cNvSpPr/>
      </xdr:nvSpPr>
      <xdr:spPr>
        <a:xfrm>
          <a:off x="15621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48277</xdr:rowOff>
    </xdr:from>
    <xdr:ext cx="736600" cy="259045"/>
    <xdr:sp macro="" textlink="">
      <xdr:nvSpPr>
        <xdr:cNvPr id="433" name="テキスト ボックス 432"/>
        <xdr:cNvSpPr txBox="1"/>
      </xdr:nvSpPr>
      <xdr:spPr>
        <a:xfrm>
          <a:off x="15290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77</xdr:row>
      <xdr:rowOff>46989</xdr:rowOff>
    </xdr:to>
    <xdr:cxnSp macro="">
      <xdr:nvCxnSpPr>
        <xdr:cNvPr id="434" name="直線コネクタ 433"/>
        <xdr:cNvCxnSpPr/>
      </xdr:nvCxnSpPr>
      <xdr:spPr>
        <a:xfrm flipV="1">
          <a:off x="13893800" y="13038328"/>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5" name="フローチャート: 判断 434"/>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6" name="テキスト ボックス 435"/>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46989</xdr:rowOff>
    </xdr:from>
    <xdr:to>
      <xdr:col>69</xdr:col>
      <xdr:colOff>92075</xdr:colOff>
      <xdr:row>77</xdr:row>
      <xdr:rowOff>74422</xdr:rowOff>
    </xdr:to>
    <xdr:cxnSp macro="">
      <xdr:nvCxnSpPr>
        <xdr:cNvPr id="437" name="直線コネクタ 436"/>
        <xdr:cNvCxnSpPr/>
      </xdr:nvCxnSpPr>
      <xdr:spPr>
        <a:xfrm flipV="1">
          <a:off x="13004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763</xdr:rowOff>
    </xdr:from>
    <xdr:to>
      <xdr:col>69</xdr:col>
      <xdr:colOff>142875</xdr:colOff>
      <xdr:row>77</xdr:row>
      <xdr:rowOff>102363</xdr:rowOff>
    </xdr:to>
    <xdr:sp macro="" textlink="">
      <xdr:nvSpPr>
        <xdr:cNvPr id="438" name="フローチャート: 判断 437"/>
        <xdr:cNvSpPr/>
      </xdr:nvSpPr>
      <xdr:spPr>
        <a:xfrm>
          <a:off x="13843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39" name="テキスト ボックス 438"/>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40" name="フローチャート: 判断 439"/>
        <xdr:cNvSpPr/>
      </xdr:nvSpPr>
      <xdr:spPr>
        <a:xfrm>
          <a:off x="12954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80535</xdr:rowOff>
    </xdr:from>
    <xdr:ext cx="762000" cy="259045"/>
    <xdr:sp macro="" textlink="">
      <xdr:nvSpPr>
        <xdr:cNvPr id="441" name="テキスト ボックス 440"/>
        <xdr:cNvSpPr txBox="1"/>
      </xdr:nvSpPr>
      <xdr:spPr>
        <a:xfrm>
          <a:off x="12623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110490</xdr:rowOff>
    </xdr:from>
    <xdr:to>
      <xdr:col>82</xdr:col>
      <xdr:colOff>158750</xdr:colOff>
      <xdr:row>76</xdr:row>
      <xdr:rowOff>40639</xdr:rowOff>
    </xdr:to>
    <xdr:sp macro="" textlink="">
      <xdr:nvSpPr>
        <xdr:cNvPr id="447" name="楕円 446"/>
        <xdr:cNvSpPr/>
      </xdr:nvSpPr>
      <xdr:spPr>
        <a:xfrm>
          <a:off x="16459200" y="129692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127017</xdr:rowOff>
    </xdr:from>
    <xdr:ext cx="762000" cy="259045"/>
    <xdr:sp macro="" textlink="">
      <xdr:nvSpPr>
        <xdr:cNvPr id="448" name="公債費以外該当値テキスト"/>
        <xdr:cNvSpPr txBox="1"/>
      </xdr:nvSpPr>
      <xdr:spPr>
        <a:xfrm>
          <a:off x="16598900" y="1281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115062</xdr:rowOff>
    </xdr:from>
    <xdr:to>
      <xdr:col>78</xdr:col>
      <xdr:colOff>120650</xdr:colOff>
      <xdr:row>76</xdr:row>
      <xdr:rowOff>45213</xdr:rowOff>
    </xdr:to>
    <xdr:sp macro="" textlink="">
      <xdr:nvSpPr>
        <xdr:cNvPr id="449" name="楕円 448"/>
        <xdr:cNvSpPr/>
      </xdr:nvSpPr>
      <xdr:spPr>
        <a:xfrm>
          <a:off x="15621000" y="129738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55389</xdr:rowOff>
    </xdr:from>
    <xdr:ext cx="736600" cy="259045"/>
    <xdr:sp macro="" textlink="">
      <xdr:nvSpPr>
        <xdr:cNvPr id="450" name="テキスト ボックス 449"/>
        <xdr:cNvSpPr txBox="1"/>
      </xdr:nvSpPr>
      <xdr:spPr>
        <a:xfrm>
          <a:off x="15290800" y="12742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128778</xdr:rowOff>
    </xdr:from>
    <xdr:to>
      <xdr:col>74</xdr:col>
      <xdr:colOff>31750</xdr:colOff>
      <xdr:row>76</xdr:row>
      <xdr:rowOff>58928</xdr:rowOff>
    </xdr:to>
    <xdr:sp macro="" textlink="">
      <xdr:nvSpPr>
        <xdr:cNvPr id="451" name="楕円 450"/>
        <xdr:cNvSpPr/>
      </xdr:nvSpPr>
      <xdr:spPr>
        <a:xfrm>
          <a:off x="14732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69105</xdr:rowOff>
    </xdr:from>
    <xdr:ext cx="762000" cy="259045"/>
    <xdr:sp macro="" textlink="">
      <xdr:nvSpPr>
        <xdr:cNvPr id="452" name="テキスト ボックス 451"/>
        <xdr:cNvSpPr txBox="1"/>
      </xdr:nvSpPr>
      <xdr:spPr>
        <a:xfrm>
          <a:off x="14401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167639</xdr:rowOff>
    </xdr:from>
    <xdr:to>
      <xdr:col>69</xdr:col>
      <xdr:colOff>142875</xdr:colOff>
      <xdr:row>77</xdr:row>
      <xdr:rowOff>97789</xdr:rowOff>
    </xdr:to>
    <xdr:sp macro="" textlink="">
      <xdr:nvSpPr>
        <xdr:cNvPr id="453" name="楕円 452"/>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54" name="テキスト ボックス 453"/>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5" name="楕円 454"/>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6" name="テキスト ボックス 455"/>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80736</xdr:rowOff>
    </xdr:from>
    <xdr:to>
      <xdr:col>29</xdr:col>
      <xdr:colOff>127000</xdr:colOff>
      <xdr:row>20</xdr:row>
      <xdr:rowOff>49711</xdr:rowOff>
    </xdr:to>
    <xdr:cxnSp macro="">
      <xdr:nvCxnSpPr>
        <xdr:cNvPr id="47" name="直線コネクタ 46"/>
        <xdr:cNvCxnSpPr/>
      </xdr:nvCxnSpPr>
      <xdr:spPr bwMode="auto">
        <a:xfrm flipV="1">
          <a:off x="5651500" y="2185761"/>
          <a:ext cx="0" cy="134057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21788</xdr:rowOff>
    </xdr:from>
    <xdr:ext cx="762000" cy="259045"/>
    <xdr:sp macro="" textlink="">
      <xdr:nvSpPr>
        <xdr:cNvPr id="48" name="人口1人当たり決算額の推移最小値テキスト130"/>
        <xdr:cNvSpPr txBox="1"/>
      </xdr:nvSpPr>
      <xdr:spPr>
        <a:xfrm>
          <a:off x="5740400" y="3498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49711</xdr:rowOff>
    </xdr:from>
    <xdr:to>
      <xdr:col>30</xdr:col>
      <xdr:colOff>25400</xdr:colOff>
      <xdr:row>20</xdr:row>
      <xdr:rowOff>49711</xdr:rowOff>
    </xdr:to>
    <xdr:cxnSp macro="">
      <xdr:nvCxnSpPr>
        <xdr:cNvPr id="49" name="直線コネクタ 48"/>
        <xdr:cNvCxnSpPr/>
      </xdr:nvCxnSpPr>
      <xdr:spPr bwMode="auto">
        <a:xfrm>
          <a:off x="5562600" y="3526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167113</xdr:rowOff>
    </xdr:from>
    <xdr:ext cx="762000" cy="259045"/>
    <xdr:sp macro="" textlink="">
      <xdr:nvSpPr>
        <xdr:cNvPr id="50" name="人口1人当たり決算額の推移最大値テキスト130"/>
        <xdr:cNvSpPr txBox="1"/>
      </xdr:nvSpPr>
      <xdr:spPr>
        <a:xfrm>
          <a:off x="5740400" y="192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80736</xdr:rowOff>
    </xdr:from>
    <xdr:to>
      <xdr:col>30</xdr:col>
      <xdr:colOff>25400</xdr:colOff>
      <xdr:row>12</xdr:row>
      <xdr:rowOff>80736</xdr:rowOff>
    </xdr:to>
    <xdr:cxnSp macro="">
      <xdr:nvCxnSpPr>
        <xdr:cNvPr id="51" name="直線コネクタ 50"/>
        <xdr:cNvCxnSpPr/>
      </xdr:nvCxnSpPr>
      <xdr:spPr bwMode="auto">
        <a:xfrm>
          <a:off x="5562600" y="21857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24467</xdr:rowOff>
    </xdr:from>
    <xdr:to>
      <xdr:col>29</xdr:col>
      <xdr:colOff>127000</xdr:colOff>
      <xdr:row>19</xdr:row>
      <xdr:rowOff>35995</xdr:rowOff>
    </xdr:to>
    <xdr:cxnSp macro="">
      <xdr:nvCxnSpPr>
        <xdr:cNvPr id="52" name="直線コネクタ 51"/>
        <xdr:cNvCxnSpPr/>
      </xdr:nvCxnSpPr>
      <xdr:spPr bwMode="auto">
        <a:xfrm>
          <a:off x="5003800" y="3329642"/>
          <a:ext cx="647700" cy="115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9560</xdr:rowOff>
    </xdr:from>
    <xdr:ext cx="762000" cy="259045"/>
    <xdr:sp macro="" textlink="">
      <xdr:nvSpPr>
        <xdr:cNvPr id="53" name="人口1人当たり決算額の推移平均値テキスト130"/>
        <xdr:cNvSpPr txBox="1"/>
      </xdr:nvSpPr>
      <xdr:spPr>
        <a:xfrm>
          <a:off x="5740400" y="28003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164483</xdr:rowOff>
    </xdr:from>
    <xdr:to>
      <xdr:col>29</xdr:col>
      <xdr:colOff>177800</xdr:colOff>
      <xdr:row>17</xdr:row>
      <xdr:rowOff>94633</xdr:rowOff>
    </xdr:to>
    <xdr:sp macro="" textlink="">
      <xdr:nvSpPr>
        <xdr:cNvPr id="54" name="フローチャート: 判断 53"/>
        <xdr:cNvSpPr/>
      </xdr:nvSpPr>
      <xdr:spPr bwMode="auto">
        <a:xfrm>
          <a:off x="5600700" y="295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24467</xdr:rowOff>
    </xdr:from>
    <xdr:to>
      <xdr:col>26</xdr:col>
      <xdr:colOff>50800</xdr:colOff>
      <xdr:row>19</xdr:row>
      <xdr:rowOff>29192</xdr:rowOff>
    </xdr:to>
    <xdr:cxnSp macro="">
      <xdr:nvCxnSpPr>
        <xdr:cNvPr id="55" name="直線コネクタ 54"/>
        <xdr:cNvCxnSpPr/>
      </xdr:nvCxnSpPr>
      <xdr:spPr bwMode="auto">
        <a:xfrm flipV="1">
          <a:off x="4305300" y="3329642"/>
          <a:ext cx="698500" cy="47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4692</xdr:rowOff>
    </xdr:from>
    <xdr:to>
      <xdr:col>26</xdr:col>
      <xdr:colOff>101600</xdr:colOff>
      <xdr:row>17</xdr:row>
      <xdr:rowOff>106292</xdr:rowOff>
    </xdr:to>
    <xdr:sp macro="" textlink="">
      <xdr:nvSpPr>
        <xdr:cNvPr id="56" name="フローチャート: 判断 55"/>
        <xdr:cNvSpPr/>
      </xdr:nvSpPr>
      <xdr:spPr bwMode="auto">
        <a:xfrm>
          <a:off x="4953000" y="29669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116469</xdr:rowOff>
    </xdr:from>
    <xdr:ext cx="736600" cy="259045"/>
    <xdr:sp macro="" textlink="">
      <xdr:nvSpPr>
        <xdr:cNvPr id="57" name="テキスト ボックス 56"/>
        <xdr:cNvSpPr txBox="1"/>
      </xdr:nvSpPr>
      <xdr:spPr>
        <a:xfrm>
          <a:off x="4622800" y="2735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29192</xdr:rowOff>
    </xdr:from>
    <xdr:to>
      <xdr:col>22</xdr:col>
      <xdr:colOff>114300</xdr:colOff>
      <xdr:row>19</xdr:row>
      <xdr:rowOff>66084</xdr:rowOff>
    </xdr:to>
    <xdr:cxnSp macro="">
      <xdr:nvCxnSpPr>
        <xdr:cNvPr id="58" name="直線コネクタ 57"/>
        <xdr:cNvCxnSpPr/>
      </xdr:nvCxnSpPr>
      <xdr:spPr bwMode="auto">
        <a:xfrm flipV="1">
          <a:off x="3606800" y="3334367"/>
          <a:ext cx="698500" cy="3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49933</xdr:rowOff>
    </xdr:from>
    <xdr:to>
      <xdr:col>22</xdr:col>
      <xdr:colOff>165100</xdr:colOff>
      <xdr:row>17</xdr:row>
      <xdr:rowOff>151533</xdr:rowOff>
    </xdr:to>
    <xdr:sp macro="" textlink="">
      <xdr:nvSpPr>
        <xdr:cNvPr id="59" name="フローチャート: 判断 58"/>
        <xdr:cNvSpPr/>
      </xdr:nvSpPr>
      <xdr:spPr bwMode="auto">
        <a:xfrm>
          <a:off x="42545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161710</xdr:rowOff>
    </xdr:from>
    <xdr:ext cx="762000" cy="259045"/>
    <xdr:sp macro="" textlink="">
      <xdr:nvSpPr>
        <xdr:cNvPr id="60" name="テキスト ボックス 59"/>
        <xdr:cNvSpPr txBox="1"/>
      </xdr:nvSpPr>
      <xdr:spPr>
        <a:xfrm>
          <a:off x="3924300" y="278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66084</xdr:rowOff>
    </xdr:from>
    <xdr:to>
      <xdr:col>18</xdr:col>
      <xdr:colOff>177800</xdr:colOff>
      <xdr:row>19</xdr:row>
      <xdr:rowOff>75881</xdr:rowOff>
    </xdr:to>
    <xdr:cxnSp macro="">
      <xdr:nvCxnSpPr>
        <xdr:cNvPr id="61" name="直線コネクタ 60"/>
        <xdr:cNvCxnSpPr/>
      </xdr:nvCxnSpPr>
      <xdr:spPr bwMode="auto">
        <a:xfrm flipV="1">
          <a:off x="2908300" y="337125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164799</xdr:rowOff>
    </xdr:from>
    <xdr:to>
      <xdr:col>19</xdr:col>
      <xdr:colOff>38100</xdr:colOff>
      <xdr:row>19</xdr:row>
      <xdr:rowOff>94949</xdr:rowOff>
    </xdr:to>
    <xdr:sp macro="" textlink="">
      <xdr:nvSpPr>
        <xdr:cNvPr id="62" name="フローチャート: 判断 61"/>
        <xdr:cNvSpPr/>
      </xdr:nvSpPr>
      <xdr:spPr bwMode="auto">
        <a:xfrm>
          <a:off x="3556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105126</xdr:rowOff>
    </xdr:from>
    <xdr:ext cx="762000" cy="259045"/>
    <xdr:sp macro="" textlink="">
      <xdr:nvSpPr>
        <xdr:cNvPr id="63" name="テキスト ボックス 62"/>
        <xdr:cNvSpPr txBox="1"/>
      </xdr:nvSpPr>
      <xdr:spPr>
        <a:xfrm>
          <a:off x="3225800" y="306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5715</xdr:rowOff>
    </xdr:from>
    <xdr:to>
      <xdr:col>15</xdr:col>
      <xdr:colOff>101600</xdr:colOff>
      <xdr:row>19</xdr:row>
      <xdr:rowOff>107315</xdr:rowOff>
    </xdr:to>
    <xdr:sp macro="" textlink="">
      <xdr:nvSpPr>
        <xdr:cNvPr id="64" name="フローチャート: 判断 63"/>
        <xdr:cNvSpPr/>
      </xdr:nvSpPr>
      <xdr:spPr bwMode="auto">
        <a:xfrm>
          <a:off x="2857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117492</xdr:rowOff>
    </xdr:from>
    <xdr:ext cx="762000" cy="259045"/>
    <xdr:sp macro="" textlink="">
      <xdr:nvSpPr>
        <xdr:cNvPr id="65" name="テキスト ボックス 64"/>
        <xdr:cNvSpPr txBox="1"/>
      </xdr:nvSpPr>
      <xdr:spPr>
        <a:xfrm>
          <a:off x="2527300" y="30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156645</xdr:rowOff>
    </xdr:from>
    <xdr:to>
      <xdr:col>29</xdr:col>
      <xdr:colOff>177800</xdr:colOff>
      <xdr:row>19</xdr:row>
      <xdr:rowOff>86795</xdr:rowOff>
    </xdr:to>
    <xdr:sp macro="" textlink="">
      <xdr:nvSpPr>
        <xdr:cNvPr id="71" name="楕円 70"/>
        <xdr:cNvSpPr/>
      </xdr:nvSpPr>
      <xdr:spPr bwMode="auto">
        <a:xfrm>
          <a:off x="5600700" y="32903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128722</xdr:rowOff>
    </xdr:from>
    <xdr:ext cx="762000" cy="259045"/>
    <xdr:sp macro="" textlink="">
      <xdr:nvSpPr>
        <xdr:cNvPr id="72" name="人口1人当たり決算額の推移該当値テキスト130"/>
        <xdr:cNvSpPr txBox="1"/>
      </xdr:nvSpPr>
      <xdr:spPr>
        <a:xfrm>
          <a:off x="5740400" y="326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145117</xdr:rowOff>
    </xdr:from>
    <xdr:to>
      <xdr:col>26</xdr:col>
      <xdr:colOff>101600</xdr:colOff>
      <xdr:row>19</xdr:row>
      <xdr:rowOff>75267</xdr:rowOff>
    </xdr:to>
    <xdr:sp macro="" textlink="">
      <xdr:nvSpPr>
        <xdr:cNvPr id="73" name="楕円 72"/>
        <xdr:cNvSpPr/>
      </xdr:nvSpPr>
      <xdr:spPr bwMode="auto">
        <a:xfrm>
          <a:off x="4953000" y="32788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60044</xdr:rowOff>
    </xdr:from>
    <xdr:ext cx="736600" cy="259045"/>
    <xdr:sp macro="" textlink="">
      <xdr:nvSpPr>
        <xdr:cNvPr id="74" name="テキスト ボックス 73"/>
        <xdr:cNvSpPr txBox="1"/>
      </xdr:nvSpPr>
      <xdr:spPr>
        <a:xfrm>
          <a:off x="4622800" y="336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149842</xdr:rowOff>
    </xdr:from>
    <xdr:to>
      <xdr:col>22</xdr:col>
      <xdr:colOff>165100</xdr:colOff>
      <xdr:row>19</xdr:row>
      <xdr:rowOff>79992</xdr:rowOff>
    </xdr:to>
    <xdr:sp macro="" textlink="">
      <xdr:nvSpPr>
        <xdr:cNvPr id="75" name="楕円 74"/>
        <xdr:cNvSpPr/>
      </xdr:nvSpPr>
      <xdr:spPr bwMode="auto">
        <a:xfrm>
          <a:off x="4254500" y="328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64769</xdr:rowOff>
    </xdr:from>
    <xdr:ext cx="762000" cy="259045"/>
    <xdr:sp macro="" textlink="">
      <xdr:nvSpPr>
        <xdr:cNvPr id="76" name="テキスト ボックス 75"/>
        <xdr:cNvSpPr txBox="1"/>
      </xdr:nvSpPr>
      <xdr:spPr>
        <a:xfrm>
          <a:off x="3924300" y="336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15284</xdr:rowOff>
    </xdr:from>
    <xdr:to>
      <xdr:col>19</xdr:col>
      <xdr:colOff>38100</xdr:colOff>
      <xdr:row>19</xdr:row>
      <xdr:rowOff>116884</xdr:rowOff>
    </xdr:to>
    <xdr:sp macro="" textlink="">
      <xdr:nvSpPr>
        <xdr:cNvPr id="77" name="楕円 76"/>
        <xdr:cNvSpPr/>
      </xdr:nvSpPr>
      <xdr:spPr bwMode="auto">
        <a:xfrm>
          <a:off x="3556000" y="33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101661</xdr:rowOff>
    </xdr:from>
    <xdr:ext cx="762000" cy="259045"/>
    <xdr:sp macro="" textlink="">
      <xdr:nvSpPr>
        <xdr:cNvPr id="78" name="テキスト ボックス 77"/>
        <xdr:cNvSpPr txBox="1"/>
      </xdr:nvSpPr>
      <xdr:spPr>
        <a:xfrm>
          <a:off x="3225800" y="340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25081</xdr:rowOff>
    </xdr:from>
    <xdr:to>
      <xdr:col>15</xdr:col>
      <xdr:colOff>101600</xdr:colOff>
      <xdr:row>19</xdr:row>
      <xdr:rowOff>126681</xdr:rowOff>
    </xdr:to>
    <xdr:sp macro="" textlink="">
      <xdr:nvSpPr>
        <xdr:cNvPr id="79" name="楕円 78"/>
        <xdr:cNvSpPr/>
      </xdr:nvSpPr>
      <xdr:spPr bwMode="auto">
        <a:xfrm>
          <a:off x="2857500" y="33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111458</xdr:rowOff>
    </xdr:from>
    <xdr:ext cx="762000" cy="259045"/>
    <xdr:sp macro="" textlink="">
      <xdr:nvSpPr>
        <xdr:cNvPr id="80" name="テキスト ボックス 79"/>
        <xdr:cNvSpPr txBox="1"/>
      </xdr:nvSpPr>
      <xdr:spPr>
        <a:xfrm>
          <a:off x="2527300" y="34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25791</xdr:rowOff>
    </xdr:from>
    <xdr:to>
      <xdr:col>29</xdr:col>
      <xdr:colOff>127000</xdr:colOff>
      <xdr:row>38</xdr:row>
      <xdr:rowOff>146271</xdr:rowOff>
    </xdr:to>
    <xdr:cxnSp macro="">
      <xdr:nvCxnSpPr>
        <xdr:cNvPr id="109" name="直線コネクタ 108"/>
        <xdr:cNvCxnSpPr/>
      </xdr:nvCxnSpPr>
      <xdr:spPr bwMode="auto">
        <a:xfrm flipV="1">
          <a:off x="5651500" y="5950341"/>
          <a:ext cx="0" cy="16635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118348</xdr:rowOff>
    </xdr:from>
    <xdr:ext cx="762000" cy="259045"/>
    <xdr:sp macro="" textlink="">
      <xdr:nvSpPr>
        <xdr:cNvPr id="110" name="人口1人当たり決算額の推移最小値テキスト445"/>
        <xdr:cNvSpPr txBox="1"/>
      </xdr:nvSpPr>
      <xdr:spPr>
        <a:xfrm>
          <a:off x="5740400" y="7585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146271</xdr:rowOff>
    </xdr:from>
    <xdr:to>
      <xdr:col>30</xdr:col>
      <xdr:colOff>25400</xdr:colOff>
      <xdr:row>38</xdr:row>
      <xdr:rowOff>146271</xdr:rowOff>
    </xdr:to>
    <xdr:cxnSp macro="">
      <xdr:nvCxnSpPr>
        <xdr:cNvPr id="111" name="直線コネクタ 110"/>
        <xdr:cNvCxnSpPr/>
      </xdr:nvCxnSpPr>
      <xdr:spPr bwMode="auto">
        <a:xfrm>
          <a:off x="5562600" y="7613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283618</xdr:rowOff>
    </xdr:from>
    <xdr:ext cx="762000" cy="259045"/>
    <xdr:sp macro="" textlink="">
      <xdr:nvSpPr>
        <xdr:cNvPr id="112" name="人口1人当たり決算額の推移最大値テキスト445"/>
        <xdr:cNvSpPr txBox="1"/>
      </xdr:nvSpPr>
      <xdr:spPr>
        <a:xfrm>
          <a:off x="5740400" y="569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25791</xdr:rowOff>
    </xdr:from>
    <xdr:to>
      <xdr:col>30</xdr:col>
      <xdr:colOff>25400</xdr:colOff>
      <xdr:row>33</xdr:row>
      <xdr:rowOff>25791</xdr:rowOff>
    </xdr:to>
    <xdr:cxnSp macro="">
      <xdr:nvCxnSpPr>
        <xdr:cNvPr id="113" name="直線コネクタ 112"/>
        <xdr:cNvCxnSpPr/>
      </xdr:nvCxnSpPr>
      <xdr:spPr bwMode="auto">
        <a:xfrm>
          <a:off x="5562600" y="59503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28088</xdr:rowOff>
    </xdr:from>
    <xdr:to>
      <xdr:col>29</xdr:col>
      <xdr:colOff>127000</xdr:colOff>
      <xdr:row>38</xdr:row>
      <xdr:rowOff>34832</xdr:rowOff>
    </xdr:to>
    <xdr:cxnSp macro="">
      <xdr:nvCxnSpPr>
        <xdr:cNvPr id="114" name="直線コネクタ 113"/>
        <xdr:cNvCxnSpPr/>
      </xdr:nvCxnSpPr>
      <xdr:spPr bwMode="auto">
        <a:xfrm flipV="1">
          <a:off x="5003800" y="7495688"/>
          <a:ext cx="6477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119919</xdr:rowOff>
    </xdr:from>
    <xdr:ext cx="762000" cy="259045"/>
    <xdr:sp macro="" textlink="">
      <xdr:nvSpPr>
        <xdr:cNvPr id="115" name="人口1人当たり決算額の推移平均値テキスト445"/>
        <xdr:cNvSpPr txBox="1"/>
      </xdr:nvSpPr>
      <xdr:spPr>
        <a:xfrm>
          <a:off x="5740400" y="7244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274842</xdr:rowOff>
    </xdr:from>
    <xdr:to>
      <xdr:col>29</xdr:col>
      <xdr:colOff>177800</xdr:colOff>
      <xdr:row>38</xdr:row>
      <xdr:rowOff>33542</xdr:rowOff>
    </xdr:to>
    <xdr:sp macro="" textlink="">
      <xdr:nvSpPr>
        <xdr:cNvPr id="116" name="フローチャート: 判断 115"/>
        <xdr:cNvSpPr/>
      </xdr:nvSpPr>
      <xdr:spPr bwMode="auto">
        <a:xfrm>
          <a:off x="5600700" y="7399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34832</xdr:rowOff>
    </xdr:from>
    <xdr:to>
      <xdr:col>26</xdr:col>
      <xdr:colOff>50800</xdr:colOff>
      <xdr:row>38</xdr:row>
      <xdr:rowOff>36223</xdr:rowOff>
    </xdr:to>
    <xdr:cxnSp macro="">
      <xdr:nvCxnSpPr>
        <xdr:cNvPr id="117" name="直線コネクタ 116"/>
        <xdr:cNvCxnSpPr/>
      </xdr:nvCxnSpPr>
      <xdr:spPr bwMode="auto">
        <a:xfrm flipV="1">
          <a:off x="4305300" y="7502432"/>
          <a:ext cx="698500" cy="1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278923</xdr:rowOff>
    </xdr:from>
    <xdr:to>
      <xdr:col>26</xdr:col>
      <xdr:colOff>101600</xdr:colOff>
      <xdr:row>38</xdr:row>
      <xdr:rowOff>37623</xdr:rowOff>
    </xdr:to>
    <xdr:sp macro="" textlink="">
      <xdr:nvSpPr>
        <xdr:cNvPr id="118" name="フローチャート: 判断 117"/>
        <xdr:cNvSpPr/>
      </xdr:nvSpPr>
      <xdr:spPr bwMode="auto">
        <a:xfrm>
          <a:off x="4953000" y="74036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47800</xdr:rowOff>
    </xdr:from>
    <xdr:ext cx="736600" cy="259045"/>
    <xdr:sp macro="" textlink="">
      <xdr:nvSpPr>
        <xdr:cNvPr id="119" name="テキスト ボックス 118"/>
        <xdr:cNvSpPr txBox="1"/>
      </xdr:nvSpPr>
      <xdr:spPr>
        <a:xfrm>
          <a:off x="4622800" y="71725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24210</xdr:rowOff>
    </xdr:from>
    <xdr:to>
      <xdr:col>22</xdr:col>
      <xdr:colOff>114300</xdr:colOff>
      <xdr:row>38</xdr:row>
      <xdr:rowOff>36223</xdr:rowOff>
    </xdr:to>
    <xdr:cxnSp macro="">
      <xdr:nvCxnSpPr>
        <xdr:cNvPr id="120" name="直線コネクタ 119"/>
        <xdr:cNvCxnSpPr/>
      </xdr:nvCxnSpPr>
      <xdr:spPr bwMode="auto">
        <a:xfrm>
          <a:off x="3606800" y="7491810"/>
          <a:ext cx="6985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285533</xdr:rowOff>
    </xdr:from>
    <xdr:to>
      <xdr:col>22</xdr:col>
      <xdr:colOff>165100</xdr:colOff>
      <xdr:row>38</xdr:row>
      <xdr:rowOff>44233</xdr:rowOff>
    </xdr:to>
    <xdr:sp macro="" textlink="">
      <xdr:nvSpPr>
        <xdr:cNvPr id="121" name="フローチャート: 判断 120"/>
        <xdr:cNvSpPr/>
      </xdr:nvSpPr>
      <xdr:spPr bwMode="auto">
        <a:xfrm>
          <a:off x="4254500" y="7410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54410</xdr:rowOff>
    </xdr:from>
    <xdr:ext cx="762000" cy="259045"/>
    <xdr:sp macro="" textlink="">
      <xdr:nvSpPr>
        <xdr:cNvPr id="122" name="テキスト ボックス 121"/>
        <xdr:cNvSpPr txBox="1"/>
      </xdr:nvSpPr>
      <xdr:spPr>
        <a:xfrm>
          <a:off x="3924300" y="7179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24210</xdr:rowOff>
    </xdr:from>
    <xdr:to>
      <xdr:col>18</xdr:col>
      <xdr:colOff>177800</xdr:colOff>
      <xdr:row>38</xdr:row>
      <xdr:rowOff>26439</xdr:rowOff>
    </xdr:to>
    <xdr:cxnSp macro="">
      <xdr:nvCxnSpPr>
        <xdr:cNvPr id="123" name="直線コネクタ 122"/>
        <xdr:cNvCxnSpPr/>
      </xdr:nvCxnSpPr>
      <xdr:spPr bwMode="auto">
        <a:xfrm flipV="1">
          <a:off x="29083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313674</xdr:rowOff>
    </xdr:from>
    <xdr:to>
      <xdr:col>19</xdr:col>
      <xdr:colOff>38100</xdr:colOff>
      <xdr:row>38</xdr:row>
      <xdr:rowOff>72374</xdr:rowOff>
    </xdr:to>
    <xdr:sp macro="" textlink="">
      <xdr:nvSpPr>
        <xdr:cNvPr id="124" name="フローチャート: 判断 123"/>
        <xdr:cNvSpPr/>
      </xdr:nvSpPr>
      <xdr:spPr bwMode="auto">
        <a:xfrm>
          <a:off x="3556000" y="74383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82551</xdr:rowOff>
    </xdr:from>
    <xdr:ext cx="762000" cy="259045"/>
    <xdr:sp macro="" textlink="">
      <xdr:nvSpPr>
        <xdr:cNvPr id="125" name="テキスト ボックス 124"/>
        <xdr:cNvSpPr txBox="1"/>
      </xdr:nvSpPr>
      <xdr:spPr>
        <a:xfrm>
          <a:off x="3225800" y="7207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315335</xdr:rowOff>
    </xdr:from>
    <xdr:to>
      <xdr:col>15</xdr:col>
      <xdr:colOff>101600</xdr:colOff>
      <xdr:row>38</xdr:row>
      <xdr:rowOff>74035</xdr:rowOff>
    </xdr:to>
    <xdr:sp macro="" textlink="">
      <xdr:nvSpPr>
        <xdr:cNvPr id="126" name="フローチャート: 判断 125"/>
        <xdr:cNvSpPr/>
      </xdr:nvSpPr>
      <xdr:spPr bwMode="auto">
        <a:xfrm>
          <a:off x="2857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84212</xdr:rowOff>
    </xdr:from>
    <xdr:ext cx="762000" cy="259045"/>
    <xdr:sp macro="" textlink="">
      <xdr:nvSpPr>
        <xdr:cNvPr id="127" name="テキスト ボックス 126"/>
        <xdr:cNvSpPr txBox="1"/>
      </xdr:nvSpPr>
      <xdr:spPr>
        <a:xfrm>
          <a:off x="2527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320188</xdr:rowOff>
    </xdr:from>
    <xdr:to>
      <xdr:col>29</xdr:col>
      <xdr:colOff>177800</xdr:colOff>
      <xdr:row>38</xdr:row>
      <xdr:rowOff>78888</xdr:rowOff>
    </xdr:to>
    <xdr:sp macro="" textlink="">
      <xdr:nvSpPr>
        <xdr:cNvPr id="133" name="楕円 132"/>
        <xdr:cNvSpPr/>
      </xdr:nvSpPr>
      <xdr:spPr bwMode="auto">
        <a:xfrm>
          <a:off x="5600700" y="74448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234218</xdr:rowOff>
    </xdr:from>
    <xdr:ext cx="762000" cy="259045"/>
    <xdr:sp macro="" textlink="">
      <xdr:nvSpPr>
        <xdr:cNvPr id="134" name="人口1人当たり決算額の推移該当値テキスト445"/>
        <xdr:cNvSpPr txBox="1"/>
      </xdr:nvSpPr>
      <xdr:spPr>
        <a:xfrm>
          <a:off x="5740400" y="735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326932</xdr:rowOff>
    </xdr:from>
    <xdr:to>
      <xdr:col>26</xdr:col>
      <xdr:colOff>101600</xdr:colOff>
      <xdr:row>38</xdr:row>
      <xdr:rowOff>85632</xdr:rowOff>
    </xdr:to>
    <xdr:sp macro="" textlink="">
      <xdr:nvSpPr>
        <xdr:cNvPr id="135" name="楕円 134"/>
        <xdr:cNvSpPr/>
      </xdr:nvSpPr>
      <xdr:spPr bwMode="auto">
        <a:xfrm>
          <a:off x="4953000" y="7451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70409</xdr:rowOff>
    </xdr:from>
    <xdr:ext cx="736600" cy="259045"/>
    <xdr:sp macro="" textlink="">
      <xdr:nvSpPr>
        <xdr:cNvPr id="136" name="テキスト ボックス 135"/>
        <xdr:cNvSpPr txBox="1"/>
      </xdr:nvSpPr>
      <xdr:spPr>
        <a:xfrm>
          <a:off x="4622800" y="7538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328323</xdr:rowOff>
    </xdr:from>
    <xdr:to>
      <xdr:col>22</xdr:col>
      <xdr:colOff>165100</xdr:colOff>
      <xdr:row>38</xdr:row>
      <xdr:rowOff>87023</xdr:rowOff>
    </xdr:to>
    <xdr:sp macro="" textlink="">
      <xdr:nvSpPr>
        <xdr:cNvPr id="137" name="楕円 136"/>
        <xdr:cNvSpPr/>
      </xdr:nvSpPr>
      <xdr:spPr bwMode="auto">
        <a:xfrm>
          <a:off x="42545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71800</xdr:rowOff>
    </xdr:from>
    <xdr:ext cx="762000" cy="259045"/>
    <xdr:sp macro="" textlink="">
      <xdr:nvSpPr>
        <xdr:cNvPr id="138" name="テキスト ボックス 137"/>
        <xdr:cNvSpPr txBox="1"/>
      </xdr:nvSpPr>
      <xdr:spPr>
        <a:xfrm>
          <a:off x="3924300" y="7539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316310</xdr:rowOff>
    </xdr:from>
    <xdr:to>
      <xdr:col>19</xdr:col>
      <xdr:colOff>38100</xdr:colOff>
      <xdr:row>38</xdr:row>
      <xdr:rowOff>75010</xdr:rowOff>
    </xdr:to>
    <xdr:sp macro="" textlink="">
      <xdr:nvSpPr>
        <xdr:cNvPr id="139" name="楕円 138"/>
        <xdr:cNvSpPr/>
      </xdr:nvSpPr>
      <xdr:spPr bwMode="auto">
        <a:xfrm>
          <a:off x="35560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59787</xdr:rowOff>
    </xdr:from>
    <xdr:ext cx="762000" cy="259045"/>
    <xdr:sp macro="" textlink="">
      <xdr:nvSpPr>
        <xdr:cNvPr id="140" name="テキスト ボックス 139"/>
        <xdr:cNvSpPr txBox="1"/>
      </xdr:nvSpPr>
      <xdr:spPr>
        <a:xfrm>
          <a:off x="3225800" y="752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318539</xdr:rowOff>
    </xdr:from>
    <xdr:to>
      <xdr:col>15</xdr:col>
      <xdr:colOff>101600</xdr:colOff>
      <xdr:row>38</xdr:row>
      <xdr:rowOff>77239</xdr:rowOff>
    </xdr:to>
    <xdr:sp macro="" textlink="">
      <xdr:nvSpPr>
        <xdr:cNvPr id="141" name="楕円 140"/>
        <xdr:cNvSpPr/>
      </xdr:nvSpPr>
      <xdr:spPr bwMode="auto">
        <a:xfrm>
          <a:off x="28575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62016</xdr:rowOff>
    </xdr:from>
    <xdr:ext cx="762000" cy="259045"/>
    <xdr:sp macro="" textlink="">
      <xdr:nvSpPr>
        <xdr:cNvPr id="142" name="テキスト ボックス 141"/>
        <xdr:cNvSpPr txBox="1"/>
      </xdr:nvSpPr>
      <xdr:spPr>
        <a:xfrm>
          <a:off x="25273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49619</xdr:rowOff>
    </xdr:from>
    <xdr:to>
      <xdr:col>24</xdr:col>
      <xdr:colOff>62865</xdr:colOff>
      <xdr:row>39</xdr:row>
      <xdr:rowOff>27140</xdr:rowOff>
    </xdr:to>
    <xdr:cxnSp macro="">
      <xdr:nvCxnSpPr>
        <xdr:cNvPr id="56" name="直線コネクタ 55"/>
        <xdr:cNvCxnSpPr/>
      </xdr:nvCxnSpPr>
      <xdr:spPr>
        <a:xfrm flipV="1">
          <a:off x="4633595" y="5364569"/>
          <a:ext cx="1270" cy="1349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30967</xdr:rowOff>
    </xdr:from>
    <xdr:ext cx="534377" cy="259045"/>
    <xdr:sp macro="" textlink="">
      <xdr:nvSpPr>
        <xdr:cNvPr id="57" name="人件費最小値テキスト"/>
        <xdr:cNvSpPr txBox="1"/>
      </xdr:nvSpPr>
      <xdr:spPr>
        <a:xfrm>
          <a:off x="4686300" y="671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27140</xdr:rowOff>
    </xdr:from>
    <xdr:to>
      <xdr:col>24</xdr:col>
      <xdr:colOff>152400</xdr:colOff>
      <xdr:row>39</xdr:row>
      <xdr:rowOff>27140</xdr:rowOff>
    </xdr:to>
    <xdr:cxnSp macro="">
      <xdr:nvCxnSpPr>
        <xdr:cNvPr id="58" name="直線コネクタ 57"/>
        <xdr:cNvCxnSpPr/>
      </xdr:nvCxnSpPr>
      <xdr:spPr>
        <a:xfrm>
          <a:off x="4546600" y="6713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167746</xdr:rowOff>
    </xdr:from>
    <xdr:ext cx="599010" cy="259045"/>
    <xdr:sp macro="" textlink="">
      <xdr:nvSpPr>
        <xdr:cNvPr id="59" name="人件費最大値テキスト"/>
        <xdr:cNvSpPr txBox="1"/>
      </xdr:nvSpPr>
      <xdr:spPr>
        <a:xfrm>
          <a:off x="4686300" y="5139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49619</xdr:rowOff>
    </xdr:from>
    <xdr:to>
      <xdr:col>24</xdr:col>
      <xdr:colOff>152400</xdr:colOff>
      <xdr:row>31</xdr:row>
      <xdr:rowOff>49619</xdr:rowOff>
    </xdr:to>
    <xdr:cxnSp macro="">
      <xdr:nvCxnSpPr>
        <xdr:cNvPr id="60" name="直線コネクタ 59"/>
        <xdr:cNvCxnSpPr/>
      </xdr:nvCxnSpPr>
      <xdr:spPr>
        <a:xfrm>
          <a:off x="4546600" y="5364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92913</xdr:rowOff>
    </xdr:from>
    <xdr:to>
      <xdr:col>24</xdr:col>
      <xdr:colOff>63500</xdr:colOff>
      <xdr:row>37</xdr:row>
      <xdr:rowOff>111099</xdr:rowOff>
    </xdr:to>
    <xdr:cxnSp macro="">
      <xdr:nvCxnSpPr>
        <xdr:cNvPr id="61" name="直線コネクタ 60"/>
        <xdr:cNvCxnSpPr/>
      </xdr:nvCxnSpPr>
      <xdr:spPr>
        <a:xfrm flipV="1">
          <a:off x="3797300" y="6436563"/>
          <a:ext cx="838200" cy="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126776</xdr:rowOff>
    </xdr:from>
    <xdr:ext cx="599010" cy="259045"/>
    <xdr:sp macro="" textlink="">
      <xdr:nvSpPr>
        <xdr:cNvPr id="62" name="人件費平均値テキスト"/>
        <xdr:cNvSpPr txBox="1"/>
      </xdr:nvSpPr>
      <xdr:spPr>
        <a:xfrm>
          <a:off x="4686300" y="59560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103899</xdr:rowOff>
    </xdr:from>
    <xdr:to>
      <xdr:col>24</xdr:col>
      <xdr:colOff>114300</xdr:colOff>
      <xdr:row>36</xdr:row>
      <xdr:rowOff>34049</xdr:rowOff>
    </xdr:to>
    <xdr:sp macro="" textlink="">
      <xdr:nvSpPr>
        <xdr:cNvPr id="63" name="フローチャート: 判断 62"/>
        <xdr:cNvSpPr/>
      </xdr:nvSpPr>
      <xdr:spPr>
        <a:xfrm>
          <a:off x="4584700" y="610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111099</xdr:rowOff>
    </xdr:from>
    <xdr:to>
      <xdr:col>19</xdr:col>
      <xdr:colOff>177800</xdr:colOff>
      <xdr:row>37</xdr:row>
      <xdr:rowOff>119063</xdr:rowOff>
    </xdr:to>
    <xdr:cxnSp macro="">
      <xdr:nvCxnSpPr>
        <xdr:cNvPr id="64" name="直線コネクタ 63"/>
        <xdr:cNvCxnSpPr/>
      </xdr:nvCxnSpPr>
      <xdr:spPr>
        <a:xfrm flipV="1">
          <a:off x="2908300" y="6454749"/>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112713</xdr:rowOff>
    </xdr:from>
    <xdr:to>
      <xdr:col>20</xdr:col>
      <xdr:colOff>38100</xdr:colOff>
      <xdr:row>36</xdr:row>
      <xdr:rowOff>42863</xdr:rowOff>
    </xdr:to>
    <xdr:sp macro="" textlink="">
      <xdr:nvSpPr>
        <xdr:cNvPr id="65" name="フローチャート: 判断 64"/>
        <xdr:cNvSpPr/>
      </xdr:nvSpPr>
      <xdr:spPr>
        <a:xfrm>
          <a:off x="3746500" y="611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59390</xdr:rowOff>
    </xdr:from>
    <xdr:ext cx="599010" cy="259045"/>
    <xdr:sp macro="" textlink="">
      <xdr:nvSpPr>
        <xdr:cNvPr id="66" name="テキスト ボックス 65"/>
        <xdr:cNvSpPr txBox="1"/>
      </xdr:nvSpPr>
      <xdr:spPr>
        <a:xfrm>
          <a:off x="3497795" y="588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119063</xdr:rowOff>
    </xdr:from>
    <xdr:to>
      <xdr:col>15</xdr:col>
      <xdr:colOff>50800</xdr:colOff>
      <xdr:row>38</xdr:row>
      <xdr:rowOff>46165</xdr:rowOff>
    </xdr:to>
    <xdr:cxnSp macro="">
      <xdr:nvCxnSpPr>
        <xdr:cNvPr id="67" name="直線コネクタ 66"/>
        <xdr:cNvCxnSpPr/>
      </xdr:nvCxnSpPr>
      <xdr:spPr>
        <a:xfrm flipV="1">
          <a:off x="2019300" y="6462713"/>
          <a:ext cx="889000" cy="98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169202</xdr:rowOff>
    </xdr:from>
    <xdr:to>
      <xdr:col>15</xdr:col>
      <xdr:colOff>101600</xdr:colOff>
      <xdr:row>36</xdr:row>
      <xdr:rowOff>99352</xdr:rowOff>
    </xdr:to>
    <xdr:sp macro="" textlink="">
      <xdr:nvSpPr>
        <xdr:cNvPr id="68" name="フローチャート: 判断 67"/>
        <xdr:cNvSpPr/>
      </xdr:nvSpPr>
      <xdr:spPr>
        <a:xfrm>
          <a:off x="2857500" y="61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115879</xdr:rowOff>
    </xdr:from>
    <xdr:ext cx="599010" cy="259045"/>
    <xdr:sp macro="" textlink="">
      <xdr:nvSpPr>
        <xdr:cNvPr id="69" name="テキスト ボックス 68"/>
        <xdr:cNvSpPr txBox="1"/>
      </xdr:nvSpPr>
      <xdr:spPr>
        <a:xfrm>
          <a:off x="2608795" y="594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46165</xdr:rowOff>
    </xdr:from>
    <xdr:to>
      <xdr:col>10</xdr:col>
      <xdr:colOff>114300</xdr:colOff>
      <xdr:row>38</xdr:row>
      <xdr:rowOff>70066</xdr:rowOff>
    </xdr:to>
    <xdr:cxnSp macro="">
      <xdr:nvCxnSpPr>
        <xdr:cNvPr id="70" name="直線コネクタ 69"/>
        <xdr:cNvCxnSpPr/>
      </xdr:nvCxnSpPr>
      <xdr:spPr>
        <a:xfrm flipV="1">
          <a:off x="1130300" y="6561265"/>
          <a:ext cx="889000" cy="23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169964</xdr:rowOff>
    </xdr:from>
    <xdr:to>
      <xdr:col>10</xdr:col>
      <xdr:colOff>165100</xdr:colOff>
      <xdr:row>38</xdr:row>
      <xdr:rowOff>100114</xdr:rowOff>
    </xdr:to>
    <xdr:sp macro="" textlink="">
      <xdr:nvSpPr>
        <xdr:cNvPr id="71" name="フローチャート: 判断 70"/>
        <xdr:cNvSpPr/>
      </xdr:nvSpPr>
      <xdr:spPr>
        <a:xfrm>
          <a:off x="1968500" y="6513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91241</xdr:rowOff>
    </xdr:from>
    <xdr:ext cx="534377" cy="259045"/>
    <xdr:sp macro="" textlink="">
      <xdr:nvSpPr>
        <xdr:cNvPr id="72" name="テキスト ボックス 71"/>
        <xdr:cNvSpPr txBox="1"/>
      </xdr:nvSpPr>
      <xdr:spPr>
        <a:xfrm>
          <a:off x="1752111" y="660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1880</xdr:rowOff>
    </xdr:from>
    <xdr:to>
      <xdr:col>6</xdr:col>
      <xdr:colOff>38100</xdr:colOff>
      <xdr:row>38</xdr:row>
      <xdr:rowOff>103480</xdr:rowOff>
    </xdr:to>
    <xdr:sp macro="" textlink="">
      <xdr:nvSpPr>
        <xdr:cNvPr id="73" name="フローチャート: 判断 72"/>
        <xdr:cNvSpPr/>
      </xdr:nvSpPr>
      <xdr:spPr>
        <a:xfrm>
          <a:off x="1079500" y="65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120007</xdr:rowOff>
    </xdr:from>
    <xdr:ext cx="534377" cy="259045"/>
    <xdr:sp macro="" textlink="">
      <xdr:nvSpPr>
        <xdr:cNvPr id="74" name="テキスト ボックス 73"/>
        <xdr:cNvSpPr txBox="1"/>
      </xdr:nvSpPr>
      <xdr:spPr>
        <a:xfrm>
          <a:off x="863111" y="6292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42113</xdr:rowOff>
    </xdr:from>
    <xdr:to>
      <xdr:col>24</xdr:col>
      <xdr:colOff>114300</xdr:colOff>
      <xdr:row>37</xdr:row>
      <xdr:rowOff>143713</xdr:rowOff>
    </xdr:to>
    <xdr:sp macro="" textlink="">
      <xdr:nvSpPr>
        <xdr:cNvPr id="80" name="楕円 79"/>
        <xdr:cNvSpPr/>
      </xdr:nvSpPr>
      <xdr:spPr>
        <a:xfrm>
          <a:off x="45847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20540</xdr:rowOff>
    </xdr:from>
    <xdr:ext cx="534377" cy="259045"/>
    <xdr:sp macro="" textlink="">
      <xdr:nvSpPr>
        <xdr:cNvPr id="81" name="人件費該当値テキスト"/>
        <xdr:cNvSpPr txBox="1"/>
      </xdr:nvSpPr>
      <xdr:spPr>
        <a:xfrm>
          <a:off x="4686300" y="6364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60299</xdr:rowOff>
    </xdr:from>
    <xdr:to>
      <xdr:col>20</xdr:col>
      <xdr:colOff>38100</xdr:colOff>
      <xdr:row>37</xdr:row>
      <xdr:rowOff>161899</xdr:rowOff>
    </xdr:to>
    <xdr:sp macro="" textlink="">
      <xdr:nvSpPr>
        <xdr:cNvPr id="82" name="楕円 81"/>
        <xdr:cNvSpPr/>
      </xdr:nvSpPr>
      <xdr:spPr>
        <a:xfrm>
          <a:off x="3746500" y="64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153026</xdr:rowOff>
    </xdr:from>
    <xdr:ext cx="534377" cy="259045"/>
    <xdr:sp macro="" textlink="">
      <xdr:nvSpPr>
        <xdr:cNvPr id="83" name="テキスト ボックス 82"/>
        <xdr:cNvSpPr txBox="1"/>
      </xdr:nvSpPr>
      <xdr:spPr>
        <a:xfrm>
          <a:off x="3530111" y="6496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68263</xdr:rowOff>
    </xdr:from>
    <xdr:to>
      <xdr:col>15</xdr:col>
      <xdr:colOff>101600</xdr:colOff>
      <xdr:row>37</xdr:row>
      <xdr:rowOff>169863</xdr:rowOff>
    </xdr:to>
    <xdr:sp macro="" textlink="">
      <xdr:nvSpPr>
        <xdr:cNvPr id="84" name="楕円 83"/>
        <xdr:cNvSpPr/>
      </xdr:nvSpPr>
      <xdr:spPr>
        <a:xfrm>
          <a:off x="2857500" y="641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160990</xdr:rowOff>
    </xdr:from>
    <xdr:ext cx="534377" cy="259045"/>
    <xdr:sp macro="" textlink="">
      <xdr:nvSpPr>
        <xdr:cNvPr id="85" name="テキスト ボックス 84"/>
        <xdr:cNvSpPr txBox="1"/>
      </xdr:nvSpPr>
      <xdr:spPr>
        <a:xfrm>
          <a:off x="2641111" y="6504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166815</xdr:rowOff>
    </xdr:from>
    <xdr:to>
      <xdr:col>10</xdr:col>
      <xdr:colOff>165100</xdr:colOff>
      <xdr:row>38</xdr:row>
      <xdr:rowOff>96965</xdr:rowOff>
    </xdr:to>
    <xdr:sp macro="" textlink="">
      <xdr:nvSpPr>
        <xdr:cNvPr id="86" name="楕円 85"/>
        <xdr:cNvSpPr/>
      </xdr:nvSpPr>
      <xdr:spPr>
        <a:xfrm>
          <a:off x="1968500" y="651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113492</xdr:rowOff>
    </xdr:from>
    <xdr:ext cx="534377" cy="259045"/>
    <xdr:sp macro="" textlink="">
      <xdr:nvSpPr>
        <xdr:cNvPr id="87" name="テキスト ボックス 86"/>
        <xdr:cNvSpPr txBox="1"/>
      </xdr:nvSpPr>
      <xdr:spPr>
        <a:xfrm>
          <a:off x="1752111" y="628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19266</xdr:rowOff>
    </xdr:from>
    <xdr:to>
      <xdr:col>6</xdr:col>
      <xdr:colOff>38100</xdr:colOff>
      <xdr:row>38</xdr:row>
      <xdr:rowOff>120866</xdr:rowOff>
    </xdr:to>
    <xdr:sp macro="" textlink="">
      <xdr:nvSpPr>
        <xdr:cNvPr id="88" name="楕円 87"/>
        <xdr:cNvSpPr/>
      </xdr:nvSpPr>
      <xdr:spPr>
        <a:xfrm>
          <a:off x="1079500" y="653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111993</xdr:rowOff>
    </xdr:from>
    <xdr:ext cx="534377" cy="259045"/>
    <xdr:sp macro="" textlink="">
      <xdr:nvSpPr>
        <xdr:cNvPr id="89" name="テキスト ボックス 88"/>
        <xdr:cNvSpPr txBox="1"/>
      </xdr:nvSpPr>
      <xdr:spPr>
        <a:xfrm>
          <a:off x="863111" y="662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42432</xdr:rowOff>
    </xdr:from>
    <xdr:to>
      <xdr:col>24</xdr:col>
      <xdr:colOff>62865</xdr:colOff>
      <xdr:row>58</xdr:row>
      <xdr:rowOff>118385</xdr:rowOff>
    </xdr:to>
    <xdr:cxnSp macro="">
      <xdr:nvCxnSpPr>
        <xdr:cNvPr id="113" name="直線コネクタ 112"/>
        <xdr:cNvCxnSpPr/>
      </xdr:nvCxnSpPr>
      <xdr:spPr>
        <a:xfrm flipV="1">
          <a:off x="4633595" y="8786382"/>
          <a:ext cx="1270" cy="12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122212</xdr:rowOff>
    </xdr:from>
    <xdr:ext cx="534377" cy="259045"/>
    <xdr:sp macro="" textlink="">
      <xdr:nvSpPr>
        <xdr:cNvPr id="114" name="物件費最小値テキスト"/>
        <xdr:cNvSpPr txBox="1"/>
      </xdr:nvSpPr>
      <xdr:spPr>
        <a:xfrm>
          <a:off x="4686300" y="1006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118385</xdr:rowOff>
    </xdr:from>
    <xdr:to>
      <xdr:col>24</xdr:col>
      <xdr:colOff>152400</xdr:colOff>
      <xdr:row>58</xdr:row>
      <xdr:rowOff>118385</xdr:rowOff>
    </xdr:to>
    <xdr:cxnSp macro="">
      <xdr:nvCxnSpPr>
        <xdr:cNvPr id="115" name="直線コネクタ 114"/>
        <xdr:cNvCxnSpPr/>
      </xdr:nvCxnSpPr>
      <xdr:spPr>
        <a:xfrm>
          <a:off x="4546600" y="1006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160559</xdr:rowOff>
    </xdr:from>
    <xdr:ext cx="599010" cy="259045"/>
    <xdr:sp macro="" textlink="">
      <xdr:nvSpPr>
        <xdr:cNvPr id="116" name="物件費最大値テキスト"/>
        <xdr:cNvSpPr txBox="1"/>
      </xdr:nvSpPr>
      <xdr:spPr>
        <a:xfrm>
          <a:off x="4686300" y="856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42432</xdr:rowOff>
    </xdr:from>
    <xdr:to>
      <xdr:col>24</xdr:col>
      <xdr:colOff>152400</xdr:colOff>
      <xdr:row>51</xdr:row>
      <xdr:rowOff>42432</xdr:rowOff>
    </xdr:to>
    <xdr:cxnSp macro="">
      <xdr:nvCxnSpPr>
        <xdr:cNvPr id="117" name="直線コネクタ 116"/>
        <xdr:cNvCxnSpPr/>
      </xdr:nvCxnSpPr>
      <xdr:spPr>
        <a:xfrm>
          <a:off x="4546600" y="878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77526</xdr:rowOff>
    </xdr:from>
    <xdr:to>
      <xdr:col>24</xdr:col>
      <xdr:colOff>63500</xdr:colOff>
      <xdr:row>58</xdr:row>
      <xdr:rowOff>85821</xdr:rowOff>
    </xdr:to>
    <xdr:cxnSp macro="">
      <xdr:nvCxnSpPr>
        <xdr:cNvPr id="118" name="直線コネクタ 117"/>
        <xdr:cNvCxnSpPr/>
      </xdr:nvCxnSpPr>
      <xdr:spPr>
        <a:xfrm flipV="1">
          <a:off x="3797300" y="10021626"/>
          <a:ext cx="838200" cy="8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163761</xdr:rowOff>
    </xdr:from>
    <xdr:ext cx="599010" cy="259045"/>
    <xdr:sp macro="" textlink="">
      <xdr:nvSpPr>
        <xdr:cNvPr id="119" name="物件費平均値テキスト"/>
        <xdr:cNvSpPr txBox="1"/>
      </xdr:nvSpPr>
      <xdr:spPr>
        <a:xfrm>
          <a:off x="4686300" y="976496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140884</xdr:rowOff>
    </xdr:from>
    <xdr:to>
      <xdr:col>24</xdr:col>
      <xdr:colOff>114300</xdr:colOff>
      <xdr:row>58</xdr:row>
      <xdr:rowOff>71034</xdr:rowOff>
    </xdr:to>
    <xdr:sp macro="" textlink="">
      <xdr:nvSpPr>
        <xdr:cNvPr id="120" name="フローチャート: 判断 119"/>
        <xdr:cNvSpPr/>
      </xdr:nvSpPr>
      <xdr:spPr>
        <a:xfrm>
          <a:off x="4584700" y="991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85821</xdr:rowOff>
    </xdr:from>
    <xdr:to>
      <xdr:col>19</xdr:col>
      <xdr:colOff>177800</xdr:colOff>
      <xdr:row>58</xdr:row>
      <xdr:rowOff>97603</xdr:rowOff>
    </xdr:to>
    <xdr:cxnSp macro="">
      <xdr:nvCxnSpPr>
        <xdr:cNvPr id="121" name="直線コネクタ 120"/>
        <xdr:cNvCxnSpPr/>
      </xdr:nvCxnSpPr>
      <xdr:spPr>
        <a:xfrm flipV="1">
          <a:off x="2908300" y="10029921"/>
          <a:ext cx="889000" cy="1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151940</xdr:rowOff>
    </xdr:from>
    <xdr:to>
      <xdr:col>20</xdr:col>
      <xdr:colOff>38100</xdr:colOff>
      <xdr:row>58</xdr:row>
      <xdr:rowOff>82090</xdr:rowOff>
    </xdr:to>
    <xdr:sp macro="" textlink="">
      <xdr:nvSpPr>
        <xdr:cNvPr id="122" name="フローチャート: 判断 121"/>
        <xdr:cNvSpPr/>
      </xdr:nvSpPr>
      <xdr:spPr>
        <a:xfrm>
          <a:off x="3746500" y="992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98617</xdr:rowOff>
    </xdr:from>
    <xdr:ext cx="534377" cy="259045"/>
    <xdr:sp macro="" textlink="">
      <xdr:nvSpPr>
        <xdr:cNvPr id="123" name="テキスト ボックス 122"/>
        <xdr:cNvSpPr txBox="1"/>
      </xdr:nvSpPr>
      <xdr:spPr>
        <a:xfrm>
          <a:off x="3530111" y="96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97603</xdr:rowOff>
    </xdr:from>
    <xdr:to>
      <xdr:col>15</xdr:col>
      <xdr:colOff>50800</xdr:colOff>
      <xdr:row>58</xdr:row>
      <xdr:rowOff>105676</xdr:rowOff>
    </xdr:to>
    <xdr:cxnSp macro="">
      <xdr:nvCxnSpPr>
        <xdr:cNvPr id="124" name="直線コネクタ 123"/>
        <xdr:cNvCxnSpPr/>
      </xdr:nvCxnSpPr>
      <xdr:spPr>
        <a:xfrm flipV="1">
          <a:off x="2019300" y="10041703"/>
          <a:ext cx="889000" cy="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163686</xdr:rowOff>
    </xdr:from>
    <xdr:to>
      <xdr:col>15</xdr:col>
      <xdr:colOff>101600</xdr:colOff>
      <xdr:row>58</xdr:row>
      <xdr:rowOff>93836</xdr:rowOff>
    </xdr:to>
    <xdr:sp macro="" textlink="">
      <xdr:nvSpPr>
        <xdr:cNvPr id="125" name="フローチャート: 判断 124"/>
        <xdr:cNvSpPr/>
      </xdr:nvSpPr>
      <xdr:spPr>
        <a:xfrm>
          <a:off x="2857500" y="993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110363</xdr:rowOff>
    </xdr:from>
    <xdr:ext cx="534377" cy="259045"/>
    <xdr:sp macro="" textlink="">
      <xdr:nvSpPr>
        <xdr:cNvPr id="126" name="テキスト ボックス 125"/>
        <xdr:cNvSpPr txBox="1"/>
      </xdr:nvSpPr>
      <xdr:spPr>
        <a:xfrm>
          <a:off x="2641111" y="971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105676</xdr:rowOff>
    </xdr:from>
    <xdr:to>
      <xdr:col>10</xdr:col>
      <xdr:colOff>114300</xdr:colOff>
      <xdr:row>58</xdr:row>
      <xdr:rowOff>106768</xdr:rowOff>
    </xdr:to>
    <xdr:cxnSp macro="">
      <xdr:nvCxnSpPr>
        <xdr:cNvPr id="127" name="直線コネクタ 126"/>
        <xdr:cNvCxnSpPr/>
      </xdr:nvCxnSpPr>
      <xdr:spPr>
        <a:xfrm flipV="1">
          <a:off x="1130300" y="10049776"/>
          <a:ext cx="889000" cy="1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34589</xdr:rowOff>
    </xdr:from>
    <xdr:to>
      <xdr:col>10</xdr:col>
      <xdr:colOff>165100</xdr:colOff>
      <xdr:row>58</xdr:row>
      <xdr:rowOff>136189</xdr:rowOff>
    </xdr:to>
    <xdr:sp macro="" textlink="">
      <xdr:nvSpPr>
        <xdr:cNvPr id="128" name="フローチャート: 判断 127"/>
        <xdr:cNvSpPr/>
      </xdr:nvSpPr>
      <xdr:spPr>
        <a:xfrm>
          <a:off x="1968500" y="997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152716</xdr:rowOff>
    </xdr:from>
    <xdr:ext cx="534377" cy="259045"/>
    <xdr:sp macro="" textlink="">
      <xdr:nvSpPr>
        <xdr:cNvPr id="129" name="テキスト ボックス 128"/>
        <xdr:cNvSpPr txBox="1"/>
      </xdr:nvSpPr>
      <xdr:spPr>
        <a:xfrm>
          <a:off x="1752111" y="975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43269</xdr:rowOff>
    </xdr:from>
    <xdr:to>
      <xdr:col>6</xdr:col>
      <xdr:colOff>38100</xdr:colOff>
      <xdr:row>58</xdr:row>
      <xdr:rowOff>144869</xdr:rowOff>
    </xdr:to>
    <xdr:sp macro="" textlink="">
      <xdr:nvSpPr>
        <xdr:cNvPr id="130" name="フローチャート: 判断 129"/>
        <xdr:cNvSpPr/>
      </xdr:nvSpPr>
      <xdr:spPr>
        <a:xfrm>
          <a:off x="1079500" y="998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161396</xdr:rowOff>
    </xdr:from>
    <xdr:ext cx="534377" cy="259045"/>
    <xdr:sp macro="" textlink="">
      <xdr:nvSpPr>
        <xdr:cNvPr id="131" name="テキスト ボックス 130"/>
        <xdr:cNvSpPr txBox="1"/>
      </xdr:nvSpPr>
      <xdr:spPr>
        <a:xfrm>
          <a:off x="863111" y="976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26726</xdr:rowOff>
    </xdr:from>
    <xdr:to>
      <xdr:col>24</xdr:col>
      <xdr:colOff>114300</xdr:colOff>
      <xdr:row>58</xdr:row>
      <xdr:rowOff>128326</xdr:rowOff>
    </xdr:to>
    <xdr:sp macro="" textlink="">
      <xdr:nvSpPr>
        <xdr:cNvPr id="137" name="楕円 136"/>
        <xdr:cNvSpPr/>
      </xdr:nvSpPr>
      <xdr:spPr>
        <a:xfrm>
          <a:off x="4584700" y="9970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119310</xdr:rowOff>
    </xdr:from>
    <xdr:ext cx="534377" cy="259045"/>
    <xdr:sp macro="" textlink="">
      <xdr:nvSpPr>
        <xdr:cNvPr id="138" name="物件費該当値テキスト"/>
        <xdr:cNvSpPr txBox="1"/>
      </xdr:nvSpPr>
      <xdr:spPr>
        <a:xfrm>
          <a:off x="4686300" y="9891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35021</xdr:rowOff>
    </xdr:from>
    <xdr:to>
      <xdr:col>20</xdr:col>
      <xdr:colOff>38100</xdr:colOff>
      <xdr:row>58</xdr:row>
      <xdr:rowOff>136621</xdr:rowOff>
    </xdr:to>
    <xdr:sp macro="" textlink="">
      <xdr:nvSpPr>
        <xdr:cNvPr id="139" name="楕円 138"/>
        <xdr:cNvSpPr/>
      </xdr:nvSpPr>
      <xdr:spPr>
        <a:xfrm>
          <a:off x="3746500" y="997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127748</xdr:rowOff>
    </xdr:from>
    <xdr:ext cx="534377" cy="259045"/>
    <xdr:sp macro="" textlink="">
      <xdr:nvSpPr>
        <xdr:cNvPr id="140" name="テキスト ボックス 139"/>
        <xdr:cNvSpPr txBox="1"/>
      </xdr:nvSpPr>
      <xdr:spPr>
        <a:xfrm>
          <a:off x="3530111" y="10071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46803</xdr:rowOff>
    </xdr:from>
    <xdr:to>
      <xdr:col>15</xdr:col>
      <xdr:colOff>101600</xdr:colOff>
      <xdr:row>58</xdr:row>
      <xdr:rowOff>148403</xdr:rowOff>
    </xdr:to>
    <xdr:sp macro="" textlink="">
      <xdr:nvSpPr>
        <xdr:cNvPr id="141" name="楕円 140"/>
        <xdr:cNvSpPr/>
      </xdr:nvSpPr>
      <xdr:spPr>
        <a:xfrm>
          <a:off x="2857500" y="999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139530</xdr:rowOff>
    </xdr:from>
    <xdr:ext cx="534377" cy="259045"/>
    <xdr:sp macro="" textlink="">
      <xdr:nvSpPr>
        <xdr:cNvPr id="142" name="テキスト ボックス 141"/>
        <xdr:cNvSpPr txBox="1"/>
      </xdr:nvSpPr>
      <xdr:spPr>
        <a:xfrm>
          <a:off x="2641111" y="1008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54876</xdr:rowOff>
    </xdr:from>
    <xdr:to>
      <xdr:col>10</xdr:col>
      <xdr:colOff>165100</xdr:colOff>
      <xdr:row>58</xdr:row>
      <xdr:rowOff>156476</xdr:rowOff>
    </xdr:to>
    <xdr:sp macro="" textlink="">
      <xdr:nvSpPr>
        <xdr:cNvPr id="143" name="楕円 142"/>
        <xdr:cNvSpPr/>
      </xdr:nvSpPr>
      <xdr:spPr>
        <a:xfrm>
          <a:off x="1968500" y="999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147603</xdr:rowOff>
    </xdr:from>
    <xdr:ext cx="534377" cy="259045"/>
    <xdr:sp macro="" textlink="">
      <xdr:nvSpPr>
        <xdr:cNvPr id="144" name="テキスト ボックス 143"/>
        <xdr:cNvSpPr txBox="1"/>
      </xdr:nvSpPr>
      <xdr:spPr>
        <a:xfrm>
          <a:off x="1752111" y="1009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55968</xdr:rowOff>
    </xdr:from>
    <xdr:to>
      <xdr:col>6</xdr:col>
      <xdr:colOff>38100</xdr:colOff>
      <xdr:row>58</xdr:row>
      <xdr:rowOff>157568</xdr:rowOff>
    </xdr:to>
    <xdr:sp macro="" textlink="">
      <xdr:nvSpPr>
        <xdr:cNvPr id="145" name="楕円 144"/>
        <xdr:cNvSpPr/>
      </xdr:nvSpPr>
      <xdr:spPr>
        <a:xfrm>
          <a:off x="1079500" y="1000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148695</xdr:rowOff>
    </xdr:from>
    <xdr:ext cx="534377" cy="259045"/>
    <xdr:sp macro="" textlink="">
      <xdr:nvSpPr>
        <xdr:cNvPr id="146" name="テキスト ボックス 145"/>
        <xdr:cNvSpPr txBox="1"/>
      </xdr:nvSpPr>
      <xdr:spPr>
        <a:xfrm>
          <a:off x="863111" y="10092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40667</xdr:rowOff>
    </xdr:from>
    <xdr:to>
      <xdr:col>24</xdr:col>
      <xdr:colOff>62865</xdr:colOff>
      <xdr:row>79</xdr:row>
      <xdr:rowOff>89376</xdr:rowOff>
    </xdr:to>
    <xdr:cxnSp macro="">
      <xdr:nvCxnSpPr>
        <xdr:cNvPr id="172" name="直線コネクタ 171"/>
        <xdr:cNvCxnSpPr/>
      </xdr:nvCxnSpPr>
      <xdr:spPr>
        <a:xfrm flipV="1">
          <a:off x="4633595" y="12213617"/>
          <a:ext cx="1270" cy="1420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93203</xdr:rowOff>
    </xdr:from>
    <xdr:ext cx="378565" cy="259045"/>
    <xdr:sp macro="" textlink="">
      <xdr:nvSpPr>
        <xdr:cNvPr id="173" name="維持補修費最小値テキスト"/>
        <xdr:cNvSpPr txBox="1"/>
      </xdr:nvSpPr>
      <xdr:spPr>
        <a:xfrm>
          <a:off x="4686300" y="13637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89376</xdr:rowOff>
    </xdr:from>
    <xdr:to>
      <xdr:col>24</xdr:col>
      <xdr:colOff>152400</xdr:colOff>
      <xdr:row>79</xdr:row>
      <xdr:rowOff>89376</xdr:rowOff>
    </xdr:to>
    <xdr:cxnSp macro="">
      <xdr:nvCxnSpPr>
        <xdr:cNvPr id="174" name="直線コネクタ 173"/>
        <xdr:cNvCxnSpPr/>
      </xdr:nvCxnSpPr>
      <xdr:spPr>
        <a:xfrm>
          <a:off x="4546600" y="13633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158794</xdr:rowOff>
    </xdr:from>
    <xdr:ext cx="534377" cy="259045"/>
    <xdr:sp macro="" textlink="">
      <xdr:nvSpPr>
        <xdr:cNvPr id="175" name="維持補修費最大値テキスト"/>
        <xdr:cNvSpPr txBox="1"/>
      </xdr:nvSpPr>
      <xdr:spPr>
        <a:xfrm>
          <a:off x="4686300" y="1198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40667</xdr:rowOff>
    </xdr:from>
    <xdr:to>
      <xdr:col>24</xdr:col>
      <xdr:colOff>152400</xdr:colOff>
      <xdr:row>71</xdr:row>
      <xdr:rowOff>40667</xdr:rowOff>
    </xdr:to>
    <xdr:cxnSp macro="">
      <xdr:nvCxnSpPr>
        <xdr:cNvPr id="176" name="直線コネクタ 175"/>
        <xdr:cNvCxnSpPr/>
      </xdr:nvCxnSpPr>
      <xdr:spPr>
        <a:xfrm>
          <a:off x="4546600" y="1221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159669</xdr:rowOff>
    </xdr:from>
    <xdr:to>
      <xdr:col>24</xdr:col>
      <xdr:colOff>63500</xdr:colOff>
      <xdr:row>79</xdr:row>
      <xdr:rowOff>6851</xdr:rowOff>
    </xdr:to>
    <xdr:cxnSp macro="">
      <xdr:nvCxnSpPr>
        <xdr:cNvPr id="177" name="直線コネクタ 176"/>
        <xdr:cNvCxnSpPr/>
      </xdr:nvCxnSpPr>
      <xdr:spPr>
        <a:xfrm flipV="1">
          <a:off x="3797300" y="13532769"/>
          <a:ext cx="838200" cy="1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66760</xdr:rowOff>
    </xdr:from>
    <xdr:ext cx="534377" cy="259045"/>
    <xdr:sp macro="" textlink="">
      <xdr:nvSpPr>
        <xdr:cNvPr id="178" name="維持補修費平均値テキスト"/>
        <xdr:cNvSpPr txBox="1"/>
      </xdr:nvSpPr>
      <xdr:spPr>
        <a:xfrm>
          <a:off x="4686300" y="13268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43883</xdr:rowOff>
    </xdr:from>
    <xdr:to>
      <xdr:col>24</xdr:col>
      <xdr:colOff>114300</xdr:colOff>
      <xdr:row>78</xdr:row>
      <xdr:rowOff>145483</xdr:rowOff>
    </xdr:to>
    <xdr:sp macro="" textlink="">
      <xdr:nvSpPr>
        <xdr:cNvPr id="179" name="フローチャート: 判断 178"/>
        <xdr:cNvSpPr/>
      </xdr:nvSpPr>
      <xdr:spPr>
        <a:xfrm>
          <a:off x="4584700" y="1341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6851</xdr:rowOff>
    </xdr:from>
    <xdr:to>
      <xdr:col>19</xdr:col>
      <xdr:colOff>177800</xdr:colOff>
      <xdr:row>79</xdr:row>
      <xdr:rowOff>28632</xdr:rowOff>
    </xdr:to>
    <xdr:cxnSp macro="">
      <xdr:nvCxnSpPr>
        <xdr:cNvPr id="180" name="直線コネクタ 179"/>
        <xdr:cNvCxnSpPr/>
      </xdr:nvCxnSpPr>
      <xdr:spPr>
        <a:xfrm flipV="1">
          <a:off x="2908300" y="13551401"/>
          <a:ext cx="889000" cy="21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41481</xdr:rowOff>
    </xdr:from>
    <xdr:to>
      <xdr:col>20</xdr:col>
      <xdr:colOff>38100</xdr:colOff>
      <xdr:row>78</xdr:row>
      <xdr:rowOff>143081</xdr:rowOff>
    </xdr:to>
    <xdr:sp macro="" textlink="">
      <xdr:nvSpPr>
        <xdr:cNvPr id="181" name="フローチャート: 判断 180"/>
        <xdr:cNvSpPr/>
      </xdr:nvSpPr>
      <xdr:spPr>
        <a:xfrm>
          <a:off x="3746500" y="1341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159608</xdr:rowOff>
    </xdr:from>
    <xdr:ext cx="534377" cy="259045"/>
    <xdr:sp macro="" textlink="">
      <xdr:nvSpPr>
        <xdr:cNvPr id="182" name="テキスト ボックス 181"/>
        <xdr:cNvSpPr txBox="1"/>
      </xdr:nvSpPr>
      <xdr:spPr>
        <a:xfrm>
          <a:off x="3530111" y="13189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28632</xdr:rowOff>
    </xdr:from>
    <xdr:to>
      <xdr:col>15</xdr:col>
      <xdr:colOff>50800</xdr:colOff>
      <xdr:row>79</xdr:row>
      <xdr:rowOff>45224</xdr:rowOff>
    </xdr:to>
    <xdr:cxnSp macro="">
      <xdr:nvCxnSpPr>
        <xdr:cNvPr id="183" name="直線コネクタ 182"/>
        <xdr:cNvCxnSpPr/>
      </xdr:nvCxnSpPr>
      <xdr:spPr>
        <a:xfrm flipV="1">
          <a:off x="2019300" y="13573182"/>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64619</xdr:rowOff>
    </xdr:from>
    <xdr:to>
      <xdr:col>15</xdr:col>
      <xdr:colOff>101600</xdr:colOff>
      <xdr:row>78</xdr:row>
      <xdr:rowOff>166219</xdr:rowOff>
    </xdr:to>
    <xdr:sp macro="" textlink="">
      <xdr:nvSpPr>
        <xdr:cNvPr id="184" name="フローチャート: 判断 183"/>
        <xdr:cNvSpPr/>
      </xdr:nvSpPr>
      <xdr:spPr>
        <a:xfrm>
          <a:off x="2857500" y="13437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11296</xdr:rowOff>
    </xdr:from>
    <xdr:ext cx="469744" cy="259045"/>
    <xdr:sp macro="" textlink="">
      <xdr:nvSpPr>
        <xdr:cNvPr id="185" name="テキスト ボックス 184"/>
        <xdr:cNvSpPr txBox="1"/>
      </xdr:nvSpPr>
      <xdr:spPr>
        <a:xfrm>
          <a:off x="2673428" y="13212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25122</xdr:rowOff>
    </xdr:from>
    <xdr:to>
      <xdr:col>10</xdr:col>
      <xdr:colOff>114300</xdr:colOff>
      <xdr:row>79</xdr:row>
      <xdr:rowOff>45224</xdr:rowOff>
    </xdr:to>
    <xdr:cxnSp macro="">
      <xdr:nvCxnSpPr>
        <xdr:cNvPr id="186" name="直線コネクタ 185"/>
        <xdr:cNvCxnSpPr/>
      </xdr:nvCxnSpPr>
      <xdr:spPr>
        <a:xfrm>
          <a:off x="1130300" y="13569672"/>
          <a:ext cx="889000" cy="20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121492</xdr:rowOff>
    </xdr:from>
    <xdr:to>
      <xdr:col>10</xdr:col>
      <xdr:colOff>165100</xdr:colOff>
      <xdr:row>79</xdr:row>
      <xdr:rowOff>51642</xdr:rowOff>
    </xdr:to>
    <xdr:sp macro="" textlink="">
      <xdr:nvSpPr>
        <xdr:cNvPr id="187" name="フローチャート: 判断 186"/>
        <xdr:cNvSpPr/>
      </xdr:nvSpPr>
      <xdr:spPr>
        <a:xfrm>
          <a:off x="1968500" y="134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68169</xdr:rowOff>
    </xdr:from>
    <xdr:ext cx="469744" cy="259045"/>
    <xdr:sp macro="" textlink="">
      <xdr:nvSpPr>
        <xdr:cNvPr id="188" name="テキスト ボックス 187"/>
        <xdr:cNvSpPr txBox="1"/>
      </xdr:nvSpPr>
      <xdr:spPr>
        <a:xfrm>
          <a:off x="1784428" y="132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105490</xdr:rowOff>
    </xdr:from>
    <xdr:to>
      <xdr:col>6</xdr:col>
      <xdr:colOff>38100</xdr:colOff>
      <xdr:row>79</xdr:row>
      <xdr:rowOff>35640</xdr:rowOff>
    </xdr:to>
    <xdr:sp macro="" textlink="">
      <xdr:nvSpPr>
        <xdr:cNvPr id="189" name="フローチャート: 判断 188"/>
        <xdr:cNvSpPr/>
      </xdr:nvSpPr>
      <xdr:spPr>
        <a:xfrm>
          <a:off x="1079500" y="1347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52167</xdr:rowOff>
    </xdr:from>
    <xdr:ext cx="469744" cy="259045"/>
    <xdr:sp macro="" textlink="">
      <xdr:nvSpPr>
        <xdr:cNvPr id="190" name="テキスト ボックス 189"/>
        <xdr:cNvSpPr txBox="1"/>
      </xdr:nvSpPr>
      <xdr:spPr>
        <a:xfrm>
          <a:off x="895428" y="13253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108869</xdr:rowOff>
    </xdr:from>
    <xdr:to>
      <xdr:col>24</xdr:col>
      <xdr:colOff>114300</xdr:colOff>
      <xdr:row>79</xdr:row>
      <xdr:rowOff>39019</xdr:rowOff>
    </xdr:to>
    <xdr:sp macro="" textlink="">
      <xdr:nvSpPr>
        <xdr:cNvPr id="196" name="楕円 195"/>
        <xdr:cNvSpPr/>
      </xdr:nvSpPr>
      <xdr:spPr>
        <a:xfrm>
          <a:off x="4584700" y="134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23796</xdr:rowOff>
    </xdr:from>
    <xdr:ext cx="469744" cy="259045"/>
    <xdr:sp macro="" textlink="">
      <xdr:nvSpPr>
        <xdr:cNvPr id="197" name="維持補修費該当値テキスト"/>
        <xdr:cNvSpPr txBox="1"/>
      </xdr:nvSpPr>
      <xdr:spPr>
        <a:xfrm>
          <a:off x="4686300" y="13396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127501</xdr:rowOff>
    </xdr:from>
    <xdr:to>
      <xdr:col>20</xdr:col>
      <xdr:colOff>38100</xdr:colOff>
      <xdr:row>79</xdr:row>
      <xdr:rowOff>57651</xdr:rowOff>
    </xdr:to>
    <xdr:sp macro="" textlink="">
      <xdr:nvSpPr>
        <xdr:cNvPr id="198" name="楕円 197"/>
        <xdr:cNvSpPr/>
      </xdr:nvSpPr>
      <xdr:spPr>
        <a:xfrm>
          <a:off x="3746500" y="1350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48778</xdr:rowOff>
    </xdr:from>
    <xdr:ext cx="469744" cy="259045"/>
    <xdr:sp macro="" textlink="">
      <xdr:nvSpPr>
        <xdr:cNvPr id="199" name="テキスト ボックス 198"/>
        <xdr:cNvSpPr txBox="1"/>
      </xdr:nvSpPr>
      <xdr:spPr>
        <a:xfrm>
          <a:off x="3562428" y="13593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149282</xdr:rowOff>
    </xdr:from>
    <xdr:to>
      <xdr:col>15</xdr:col>
      <xdr:colOff>101600</xdr:colOff>
      <xdr:row>79</xdr:row>
      <xdr:rowOff>79432</xdr:rowOff>
    </xdr:to>
    <xdr:sp macro="" textlink="">
      <xdr:nvSpPr>
        <xdr:cNvPr id="200" name="楕円 199"/>
        <xdr:cNvSpPr/>
      </xdr:nvSpPr>
      <xdr:spPr>
        <a:xfrm>
          <a:off x="2857500" y="13522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70559</xdr:rowOff>
    </xdr:from>
    <xdr:ext cx="469744" cy="259045"/>
    <xdr:sp macro="" textlink="">
      <xdr:nvSpPr>
        <xdr:cNvPr id="201" name="テキスト ボックス 200"/>
        <xdr:cNvSpPr txBox="1"/>
      </xdr:nvSpPr>
      <xdr:spPr>
        <a:xfrm>
          <a:off x="2673428" y="1361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165874</xdr:rowOff>
    </xdr:from>
    <xdr:to>
      <xdr:col>10</xdr:col>
      <xdr:colOff>165100</xdr:colOff>
      <xdr:row>79</xdr:row>
      <xdr:rowOff>96024</xdr:rowOff>
    </xdr:to>
    <xdr:sp macro="" textlink="">
      <xdr:nvSpPr>
        <xdr:cNvPr id="202" name="楕円 201"/>
        <xdr:cNvSpPr/>
      </xdr:nvSpPr>
      <xdr:spPr>
        <a:xfrm>
          <a:off x="1968500" y="1353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87151</xdr:rowOff>
    </xdr:from>
    <xdr:ext cx="469744" cy="259045"/>
    <xdr:sp macro="" textlink="">
      <xdr:nvSpPr>
        <xdr:cNvPr id="203" name="テキスト ボックス 202"/>
        <xdr:cNvSpPr txBox="1"/>
      </xdr:nvSpPr>
      <xdr:spPr>
        <a:xfrm>
          <a:off x="1784428" y="13631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145772</xdr:rowOff>
    </xdr:from>
    <xdr:to>
      <xdr:col>6</xdr:col>
      <xdr:colOff>38100</xdr:colOff>
      <xdr:row>79</xdr:row>
      <xdr:rowOff>75922</xdr:rowOff>
    </xdr:to>
    <xdr:sp macro="" textlink="">
      <xdr:nvSpPr>
        <xdr:cNvPr id="204" name="楕円 203"/>
        <xdr:cNvSpPr/>
      </xdr:nvSpPr>
      <xdr:spPr>
        <a:xfrm>
          <a:off x="1079500" y="135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67049</xdr:rowOff>
    </xdr:from>
    <xdr:ext cx="469744" cy="259045"/>
    <xdr:sp macro="" textlink="">
      <xdr:nvSpPr>
        <xdr:cNvPr id="205" name="テキスト ボックス 204"/>
        <xdr:cNvSpPr txBox="1"/>
      </xdr:nvSpPr>
      <xdr:spPr>
        <a:xfrm>
          <a:off x="895428" y="13611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2" name="テキスト ボックス 221"/>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4" name="テキスト ボックス 223"/>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6" name="テキスト ボックス 225"/>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8" name="テキスト ボックス 227"/>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134617</xdr:rowOff>
    </xdr:from>
    <xdr:to>
      <xdr:col>24</xdr:col>
      <xdr:colOff>62865</xdr:colOff>
      <xdr:row>99</xdr:row>
      <xdr:rowOff>9365</xdr:rowOff>
    </xdr:to>
    <xdr:cxnSp macro="">
      <xdr:nvCxnSpPr>
        <xdr:cNvPr id="232" name="直線コネクタ 231"/>
        <xdr:cNvCxnSpPr/>
      </xdr:nvCxnSpPr>
      <xdr:spPr>
        <a:xfrm flipV="1">
          <a:off x="4633595" y="15393667"/>
          <a:ext cx="1270" cy="1589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13192</xdr:rowOff>
    </xdr:from>
    <xdr:ext cx="534377" cy="259045"/>
    <xdr:sp macro="" textlink="">
      <xdr:nvSpPr>
        <xdr:cNvPr id="233" name="扶助費最小値テキスト"/>
        <xdr:cNvSpPr txBox="1"/>
      </xdr:nvSpPr>
      <xdr:spPr>
        <a:xfrm>
          <a:off x="4686300" y="1698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9365</xdr:rowOff>
    </xdr:from>
    <xdr:to>
      <xdr:col>24</xdr:col>
      <xdr:colOff>152400</xdr:colOff>
      <xdr:row>99</xdr:row>
      <xdr:rowOff>9365</xdr:rowOff>
    </xdr:to>
    <xdr:cxnSp macro="">
      <xdr:nvCxnSpPr>
        <xdr:cNvPr id="234" name="直線コネクタ 233"/>
        <xdr:cNvCxnSpPr/>
      </xdr:nvCxnSpPr>
      <xdr:spPr>
        <a:xfrm>
          <a:off x="4546600" y="16982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81294</xdr:rowOff>
    </xdr:from>
    <xdr:ext cx="599010" cy="259045"/>
    <xdr:sp macro="" textlink="">
      <xdr:nvSpPr>
        <xdr:cNvPr id="235" name="扶助費最大値テキスト"/>
        <xdr:cNvSpPr txBox="1"/>
      </xdr:nvSpPr>
      <xdr:spPr>
        <a:xfrm>
          <a:off x="4686300" y="1516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134617</xdr:rowOff>
    </xdr:from>
    <xdr:to>
      <xdr:col>24</xdr:col>
      <xdr:colOff>152400</xdr:colOff>
      <xdr:row>89</xdr:row>
      <xdr:rowOff>134617</xdr:rowOff>
    </xdr:to>
    <xdr:cxnSp macro="">
      <xdr:nvCxnSpPr>
        <xdr:cNvPr id="236" name="直線コネクタ 235"/>
        <xdr:cNvCxnSpPr/>
      </xdr:nvCxnSpPr>
      <xdr:spPr>
        <a:xfrm>
          <a:off x="4546600" y="15393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118898</xdr:rowOff>
    </xdr:from>
    <xdr:to>
      <xdr:col>24</xdr:col>
      <xdr:colOff>63500</xdr:colOff>
      <xdr:row>96</xdr:row>
      <xdr:rowOff>62271</xdr:rowOff>
    </xdr:to>
    <xdr:cxnSp macro="">
      <xdr:nvCxnSpPr>
        <xdr:cNvPr id="237" name="直線コネクタ 236"/>
        <xdr:cNvCxnSpPr/>
      </xdr:nvCxnSpPr>
      <xdr:spPr>
        <a:xfrm>
          <a:off x="3797300" y="16406648"/>
          <a:ext cx="838200" cy="114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154960</xdr:rowOff>
    </xdr:from>
    <xdr:ext cx="599010" cy="259045"/>
    <xdr:sp macro="" textlink="">
      <xdr:nvSpPr>
        <xdr:cNvPr id="238" name="扶助費平均値テキスト"/>
        <xdr:cNvSpPr txBox="1"/>
      </xdr:nvSpPr>
      <xdr:spPr>
        <a:xfrm>
          <a:off x="4686300" y="162712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132083</xdr:rowOff>
    </xdr:from>
    <xdr:to>
      <xdr:col>24</xdr:col>
      <xdr:colOff>114300</xdr:colOff>
      <xdr:row>96</xdr:row>
      <xdr:rowOff>62233</xdr:rowOff>
    </xdr:to>
    <xdr:sp macro="" textlink="">
      <xdr:nvSpPr>
        <xdr:cNvPr id="239" name="フローチャート: 判断 238"/>
        <xdr:cNvSpPr/>
      </xdr:nvSpPr>
      <xdr:spPr>
        <a:xfrm>
          <a:off x="4584700" y="16419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118898</xdr:rowOff>
    </xdr:from>
    <xdr:to>
      <xdr:col>19</xdr:col>
      <xdr:colOff>177800</xdr:colOff>
      <xdr:row>97</xdr:row>
      <xdr:rowOff>66494</xdr:rowOff>
    </xdr:to>
    <xdr:cxnSp macro="">
      <xdr:nvCxnSpPr>
        <xdr:cNvPr id="240" name="直線コネクタ 239"/>
        <xdr:cNvCxnSpPr/>
      </xdr:nvCxnSpPr>
      <xdr:spPr>
        <a:xfrm flipV="1">
          <a:off x="2908300" y="16406648"/>
          <a:ext cx="889000" cy="29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17881</xdr:rowOff>
    </xdr:from>
    <xdr:to>
      <xdr:col>20</xdr:col>
      <xdr:colOff>38100</xdr:colOff>
      <xdr:row>95</xdr:row>
      <xdr:rowOff>119481</xdr:rowOff>
    </xdr:to>
    <xdr:sp macro="" textlink="">
      <xdr:nvSpPr>
        <xdr:cNvPr id="241" name="フローチャート: 判断 240"/>
        <xdr:cNvSpPr/>
      </xdr:nvSpPr>
      <xdr:spPr>
        <a:xfrm>
          <a:off x="3746500" y="163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136008</xdr:rowOff>
    </xdr:from>
    <xdr:ext cx="599010" cy="259045"/>
    <xdr:sp macro="" textlink="">
      <xdr:nvSpPr>
        <xdr:cNvPr id="242" name="テキスト ボックス 241"/>
        <xdr:cNvSpPr txBox="1"/>
      </xdr:nvSpPr>
      <xdr:spPr>
        <a:xfrm>
          <a:off x="3497795" y="16080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66494</xdr:rowOff>
    </xdr:from>
    <xdr:to>
      <xdr:col>15</xdr:col>
      <xdr:colOff>50800</xdr:colOff>
      <xdr:row>97</xdr:row>
      <xdr:rowOff>107086</xdr:rowOff>
    </xdr:to>
    <xdr:cxnSp macro="">
      <xdr:nvCxnSpPr>
        <xdr:cNvPr id="243" name="直線コネクタ 242"/>
        <xdr:cNvCxnSpPr/>
      </xdr:nvCxnSpPr>
      <xdr:spPr>
        <a:xfrm flipV="1">
          <a:off x="2019300" y="16697144"/>
          <a:ext cx="889000" cy="4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100079</xdr:rowOff>
    </xdr:from>
    <xdr:to>
      <xdr:col>15</xdr:col>
      <xdr:colOff>101600</xdr:colOff>
      <xdr:row>97</xdr:row>
      <xdr:rowOff>30229</xdr:rowOff>
    </xdr:to>
    <xdr:sp macro="" textlink="">
      <xdr:nvSpPr>
        <xdr:cNvPr id="244" name="フローチャート: 判断 243"/>
        <xdr:cNvSpPr/>
      </xdr:nvSpPr>
      <xdr:spPr>
        <a:xfrm>
          <a:off x="2857500" y="16559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46756</xdr:rowOff>
    </xdr:from>
    <xdr:ext cx="599010" cy="259045"/>
    <xdr:sp macro="" textlink="">
      <xdr:nvSpPr>
        <xdr:cNvPr id="245" name="テキスト ボックス 244"/>
        <xdr:cNvSpPr txBox="1"/>
      </xdr:nvSpPr>
      <xdr:spPr>
        <a:xfrm>
          <a:off x="2608795" y="16334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107086</xdr:rowOff>
    </xdr:from>
    <xdr:to>
      <xdr:col>10</xdr:col>
      <xdr:colOff>114300</xdr:colOff>
      <xdr:row>97</xdr:row>
      <xdr:rowOff>142650</xdr:rowOff>
    </xdr:to>
    <xdr:cxnSp macro="">
      <xdr:nvCxnSpPr>
        <xdr:cNvPr id="246" name="直線コネクタ 245"/>
        <xdr:cNvCxnSpPr/>
      </xdr:nvCxnSpPr>
      <xdr:spPr>
        <a:xfrm flipV="1">
          <a:off x="1130300" y="16737736"/>
          <a:ext cx="889000" cy="3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119543</xdr:rowOff>
    </xdr:from>
    <xdr:to>
      <xdr:col>10</xdr:col>
      <xdr:colOff>165100</xdr:colOff>
      <xdr:row>97</xdr:row>
      <xdr:rowOff>49693</xdr:rowOff>
    </xdr:to>
    <xdr:sp macro="" textlink="">
      <xdr:nvSpPr>
        <xdr:cNvPr id="247" name="フローチャート: 判断 246"/>
        <xdr:cNvSpPr/>
      </xdr:nvSpPr>
      <xdr:spPr>
        <a:xfrm>
          <a:off x="1968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66220</xdr:rowOff>
    </xdr:from>
    <xdr:ext cx="599010" cy="259045"/>
    <xdr:sp macro="" textlink="">
      <xdr:nvSpPr>
        <xdr:cNvPr id="248" name="テキスト ボックス 247"/>
        <xdr:cNvSpPr txBox="1"/>
      </xdr:nvSpPr>
      <xdr:spPr>
        <a:xfrm>
          <a:off x="1719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162913</xdr:rowOff>
    </xdr:from>
    <xdr:to>
      <xdr:col>6</xdr:col>
      <xdr:colOff>38100</xdr:colOff>
      <xdr:row>97</xdr:row>
      <xdr:rowOff>93063</xdr:rowOff>
    </xdr:to>
    <xdr:sp macro="" textlink="">
      <xdr:nvSpPr>
        <xdr:cNvPr id="249" name="フローチャート: 判断 248"/>
        <xdr:cNvSpPr/>
      </xdr:nvSpPr>
      <xdr:spPr>
        <a:xfrm>
          <a:off x="1079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109590</xdr:rowOff>
    </xdr:from>
    <xdr:ext cx="534377" cy="259045"/>
    <xdr:sp macro="" textlink="">
      <xdr:nvSpPr>
        <xdr:cNvPr id="250" name="テキスト ボックス 249"/>
        <xdr:cNvSpPr txBox="1"/>
      </xdr:nvSpPr>
      <xdr:spPr>
        <a:xfrm>
          <a:off x="863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11471</xdr:rowOff>
    </xdr:from>
    <xdr:to>
      <xdr:col>24</xdr:col>
      <xdr:colOff>114300</xdr:colOff>
      <xdr:row>96</xdr:row>
      <xdr:rowOff>113071</xdr:rowOff>
    </xdr:to>
    <xdr:sp macro="" textlink="">
      <xdr:nvSpPr>
        <xdr:cNvPr id="256" name="楕円 255"/>
        <xdr:cNvSpPr/>
      </xdr:nvSpPr>
      <xdr:spPr>
        <a:xfrm>
          <a:off x="4584700" y="1647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161348</xdr:rowOff>
    </xdr:from>
    <xdr:ext cx="599010" cy="259045"/>
    <xdr:sp macro="" textlink="">
      <xdr:nvSpPr>
        <xdr:cNvPr id="257" name="扶助費該当値テキスト"/>
        <xdr:cNvSpPr txBox="1"/>
      </xdr:nvSpPr>
      <xdr:spPr>
        <a:xfrm>
          <a:off x="4686300" y="1644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68098</xdr:rowOff>
    </xdr:from>
    <xdr:to>
      <xdr:col>20</xdr:col>
      <xdr:colOff>38100</xdr:colOff>
      <xdr:row>95</xdr:row>
      <xdr:rowOff>169698</xdr:rowOff>
    </xdr:to>
    <xdr:sp macro="" textlink="">
      <xdr:nvSpPr>
        <xdr:cNvPr id="258" name="楕円 257"/>
        <xdr:cNvSpPr/>
      </xdr:nvSpPr>
      <xdr:spPr>
        <a:xfrm>
          <a:off x="3746500" y="1635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160825</xdr:rowOff>
    </xdr:from>
    <xdr:ext cx="599010" cy="259045"/>
    <xdr:sp macro="" textlink="">
      <xdr:nvSpPr>
        <xdr:cNvPr id="259" name="テキスト ボックス 258"/>
        <xdr:cNvSpPr txBox="1"/>
      </xdr:nvSpPr>
      <xdr:spPr>
        <a:xfrm>
          <a:off x="3497795" y="16448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15694</xdr:rowOff>
    </xdr:from>
    <xdr:to>
      <xdr:col>15</xdr:col>
      <xdr:colOff>101600</xdr:colOff>
      <xdr:row>97</xdr:row>
      <xdr:rowOff>117294</xdr:rowOff>
    </xdr:to>
    <xdr:sp macro="" textlink="">
      <xdr:nvSpPr>
        <xdr:cNvPr id="260" name="楕円 259"/>
        <xdr:cNvSpPr/>
      </xdr:nvSpPr>
      <xdr:spPr>
        <a:xfrm>
          <a:off x="2857500" y="16646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108421</xdr:rowOff>
    </xdr:from>
    <xdr:ext cx="534377" cy="259045"/>
    <xdr:sp macro="" textlink="">
      <xdr:nvSpPr>
        <xdr:cNvPr id="261" name="テキスト ボックス 260"/>
        <xdr:cNvSpPr txBox="1"/>
      </xdr:nvSpPr>
      <xdr:spPr>
        <a:xfrm>
          <a:off x="2641111" y="1673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56286</xdr:rowOff>
    </xdr:from>
    <xdr:to>
      <xdr:col>10</xdr:col>
      <xdr:colOff>165100</xdr:colOff>
      <xdr:row>97</xdr:row>
      <xdr:rowOff>157886</xdr:rowOff>
    </xdr:to>
    <xdr:sp macro="" textlink="">
      <xdr:nvSpPr>
        <xdr:cNvPr id="262" name="楕円 261"/>
        <xdr:cNvSpPr/>
      </xdr:nvSpPr>
      <xdr:spPr>
        <a:xfrm>
          <a:off x="1968500" y="16686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149013</xdr:rowOff>
    </xdr:from>
    <xdr:ext cx="534377" cy="259045"/>
    <xdr:sp macro="" textlink="">
      <xdr:nvSpPr>
        <xdr:cNvPr id="263" name="テキスト ボックス 262"/>
        <xdr:cNvSpPr txBox="1"/>
      </xdr:nvSpPr>
      <xdr:spPr>
        <a:xfrm>
          <a:off x="1752111" y="16779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91850</xdr:rowOff>
    </xdr:from>
    <xdr:to>
      <xdr:col>6</xdr:col>
      <xdr:colOff>38100</xdr:colOff>
      <xdr:row>98</xdr:row>
      <xdr:rowOff>22000</xdr:rowOff>
    </xdr:to>
    <xdr:sp macro="" textlink="">
      <xdr:nvSpPr>
        <xdr:cNvPr id="264" name="楕円 263"/>
        <xdr:cNvSpPr/>
      </xdr:nvSpPr>
      <xdr:spPr>
        <a:xfrm>
          <a:off x="1079500" y="1672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13127</xdr:rowOff>
    </xdr:from>
    <xdr:ext cx="534377" cy="259045"/>
    <xdr:sp macro="" textlink="">
      <xdr:nvSpPr>
        <xdr:cNvPr id="265" name="テキスト ボックス 264"/>
        <xdr:cNvSpPr txBox="1"/>
      </xdr:nvSpPr>
      <xdr:spPr>
        <a:xfrm>
          <a:off x="863111" y="168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142920</xdr:rowOff>
    </xdr:from>
    <xdr:to>
      <xdr:col>54</xdr:col>
      <xdr:colOff>189865</xdr:colOff>
      <xdr:row>38</xdr:row>
      <xdr:rowOff>168781</xdr:rowOff>
    </xdr:to>
    <xdr:cxnSp macro="">
      <xdr:nvCxnSpPr>
        <xdr:cNvPr id="291" name="直線コネクタ 290"/>
        <xdr:cNvCxnSpPr/>
      </xdr:nvCxnSpPr>
      <xdr:spPr>
        <a:xfrm flipV="1">
          <a:off x="10475595" y="5286420"/>
          <a:ext cx="1270" cy="1397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1158</xdr:rowOff>
    </xdr:from>
    <xdr:ext cx="534377" cy="259045"/>
    <xdr:sp macro="" textlink="">
      <xdr:nvSpPr>
        <xdr:cNvPr id="292" name="補助費等最小値テキスト"/>
        <xdr:cNvSpPr txBox="1"/>
      </xdr:nvSpPr>
      <xdr:spPr>
        <a:xfrm>
          <a:off x="10528300" y="66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168781</xdr:rowOff>
    </xdr:from>
    <xdr:to>
      <xdr:col>55</xdr:col>
      <xdr:colOff>88900</xdr:colOff>
      <xdr:row>38</xdr:row>
      <xdr:rowOff>168781</xdr:rowOff>
    </xdr:to>
    <xdr:cxnSp macro="">
      <xdr:nvCxnSpPr>
        <xdr:cNvPr id="293" name="直線コネクタ 292"/>
        <xdr:cNvCxnSpPr/>
      </xdr:nvCxnSpPr>
      <xdr:spPr>
        <a:xfrm>
          <a:off x="10388600" y="668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89597</xdr:rowOff>
    </xdr:from>
    <xdr:ext cx="599010" cy="259045"/>
    <xdr:sp macro="" textlink="">
      <xdr:nvSpPr>
        <xdr:cNvPr id="294" name="補助費等最大値テキスト"/>
        <xdr:cNvSpPr txBox="1"/>
      </xdr:nvSpPr>
      <xdr:spPr>
        <a:xfrm>
          <a:off x="10528300" y="506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142920</xdr:rowOff>
    </xdr:from>
    <xdr:to>
      <xdr:col>55</xdr:col>
      <xdr:colOff>88900</xdr:colOff>
      <xdr:row>30</xdr:row>
      <xdr:rowOff>142920</xdr:rowOff>
    </xdr:to>
    <xdr:cxnSp macro="">
      <xdr:nvCxnSpPr>
        <xdr:cNvPr id="295" name="直線コネクタ 294"/>
        <xdr:cNvCxnSpPr/>
      </xdr:nvCxnSpPr>
      <xdr:spPr>
        <a:xfrm>
          <a:off x="10388600" y="528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73984</xdr:rowOff>
    </xdr:from>
    <xdr:to>
      <xdr:col>55</xdr:col>
      <xdr:colOff>0</xdr:colOff>
      <xdr:row>38</xdr:row>
      <xdr:rowOff>78315</xdr:rowOff>
    </xdr:to>
    <xdr:cxnSp macro="">
      <xdr:nvCxnSpPr>
        <xdr:cNvPr id="296" name="直線コネクタ 295"/>
        <xdr:cNvCxnSpPr/>
      </xdr:nvCxnSpPr>
      <xdr:spPr>
        <a:xfrm>
          <a:off x="9639300" y="6589084"/>
          <a:ext cx="838200" cy="4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73699</xdr:rowOff>
    </xdr:from>
    <xdr:ext cx="599010" cy="259045"/>
    <xdr:sp macro="" textlink="">
      <xdr:nvSpPr>
        <xdr:cNvPr id="297" name="補助費等平均値テキスト"/>
        <xdr:cNvSpPr txBox="1"/>
      </xdr:nvSpPr>
      <xdr:spPr>
        <a:xfrm>
          <a:off x="10528300" y="62458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50822</xdr:rowOff>
    </xdr:from>
    <xdr:to>
      <xdr:col>55</xdr:col>
      <xdr:colOff>50800</xdr:colOff>
      <xdr:row>37</xdr:row>
      <xdr:rowOff>152422</xdr:rowOff>
    </xdr:to>
    <xdr:sp macro="" textlink="">
      <xdr:nvSpPr>
        <xdr:cNvPr id="298" name="フローチャート: 判断 297"/>
        <xdr:cNvSpPr/>
      </xdr:nvSpPr>
      <xdr:spPr>
        <a:xfrm>
          <a:off x="10426700" y="639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167880</xdr:rowOff>
    </xdr:from>
    <xdr:to>
      <xdr:col>50</xdr:col>
      <xdr:colOff>114300</xdr:colOff>
      <xdr:row>38</xdr:row>
      <xdr:rowOff>73984</xdr:rowOff>
    </xdr:to>
    <xdr:cxnSp macro="">
      <xdr:nvCxnSpPr>
        <xdr:cNvPr id="299" name="直線コネクタ 298"/>
        <xdr:cNvCxnSpPr/>
      </xdr:nvCxnSpPr>
      <xdr:spPr>
        <a:xfrm>
          <a:off x="8750300" y="6168630"/>
          <a:ext cx="889000" cy="42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60276</xdr:rowOff>
    </xdr:from>
    <xdr:to>
      <xdr:col>50</xdr:col>
      <xdr:colOff>165100</xdr:colOff>
      <xdr:row>37</xdr:row>
      <xdr:rowOff>161876</xdr:rowOff>
    </xdr:to>
    <xdr:sp macro="" textlink="">
      <xdr:nvSpPr>
        <xdr:cNvPr id="300" name="フローチャート: 判断 299"/>
        <xdr:cNvSpPr/>
      </xdr:nvSpPr>
      <xdr:spPr>
        <a:xfrm>
          <a:off x="9588500" y="64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6953</xdr:rowOff>
    </xdr:from>
    <xdr:ext cx="599010" cy="259045"/>
    <xdr:sp macro="" textlink="">
      <xdr:nvSpPr>
        <xdr:cNvPr id="301" name="テキスト ボックス 300"/>
        <xdr:cNvSpPr txBox="1"/>
      </xdr:nvSpPr>
      <xdr:spPr>
        <a:xfrm>
          <a:off x="9339795" y="6179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167880</xdr:rowOff>
    </xdr:from>
    <xdr:to>
      <xdr:col>45</xdr:col>
      <xdr:colOff>177800</xdr:colOff>
      <xdr:row>38</xdr:row>
      <xdr:rowOff>73879</xdr:rowOff>
    </xdr:to>
    <xdr:cxnSp macro="">
      <xdr:nvCxnSpPr>
        <xdr:cNvPr id="302" name="直線コネクタ 301"/>
        <xdr:cNvCxnSpPr/>
      </xdr:nvCxnSpPr>
      <xdr:spPr>
        <a:xfrm flipV="1">
          <a:off x="7861300" y="6168630"/>
          <a:ext cx="8890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80357</xdr:rowOff>
    </xdr:from>
    <xdr:to>
      <xdr:col>46</xdr:col>
      <xdr:colOff>38100</xdr:colOff>
      <xdr:row>36</xdr:row>
      <xdr:rowOff>10507</xdr:rowOff>
    </xdr:to>
    <xdr:sp macro="" textlink="">
      <xdr:nvSpPr>
        <xdr:cNvPr id="303" name="フローチャート: 判断 302"/>
        <xdr:cNvSpPr/>
      </xdr:nvSpPr>
      <xdr:spPr>
        <a:xfrm>
          <a:off x="86995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27034</xdr:rowOff>
    </xdr:from>
    <xdr:ext cx="599010" cy="259045"/>
    <xdr:sp macro="" textlink="">
      <xdr:nvSpPr>
        <xdr:cNvPr id="304" name="テキスト ボックス 303"/>
        <xdr:cNvSpPr txBox="1"/>
      </xdr:nvSpPr>
      <xdr:spPr>
        <a:xfrm>
          <a:off x="8450795" y="585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73879</xdr:rowOff>
    </xdr:from>
    <xdr:to>
      <xdr:col>41</xdr:col>
      <xdr:colOff>50800</xdr:colOff>
      <xdr:row>38</xdr:row>
      <xdr:rowOff>135586</xdr:rowOff>
    </xdr:to>
    <xdr:cxnSp macro="">
      <xdr:nvCxnSpPr>
        <xdr:cNvPr id="305" name="直線コネクタ 304"/>
        <xdr:cNvCxnSpPr/>
      </xdr:nvCxnSpPr>
      <xdr:spPr>
        <a:xfrm flipV="1">
          <a:off x="6972300" y="6588979"/>
          <a:ext cx="8890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41256</xdr:rowOff>
    </xdr:from>
    <xdr:to>
      <xdr:col>41</xdr:col>
      <xdr:colOff>101600</xdr:colOff>
      <xdr:row>38</xdr:row>
      <xdr:rowOff>142856</xdr:rowOff>
    </xdr:to>
    <xdr:sp macro="" textlink="">
      <xdr:nvSpPr>
        <xdr:cNvPr id="306" name="フローチャート: 判断 305"/>
        <xdr:cNvSpPr/>
      </xdr:nvSpPr>
      <xdr:spPr>
        <a:xfrm>
          <a:off x="7810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133983</xdr:rowOff>
    </xdr:from>
    <xdr:ext cx="534377" cy="259045"/>
    <xdr:sp macro="" textlink="">
      <xdr:nvSpPr>
        <xdr:cNvPr id="307" name="テキスト ボックス 306"/>
        <xdr:cNvSpPr txBox="1"/>
      </xdr:nvSpPr>
      <xdr:spPr>
        <a:xfrm>
          <a:off x="7594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53630</xdr:rowOff>
    </xdr:from>
    <xdr:to>
      <xdr:col>36</xdr:col>
      <xdr:colOff>165100</xdr:colOff>
      <xdr:row>38</xdr:row>
      <xdr:rowOff>155230</xdr:rowOff>
    </xdr:to>
    <xdr:sp macro="" textlink="">
      <xdr:nvSpPr>
        <xdr:cNvPr id="308" name="フローチャート: 判断 307"/>
        <xdr:cNvSpPr/>
      </xdr:nvSpPr>
      <xdr:spPr>
        <a:xfrm>
          <a:off x="6921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307</xdr:rowOff>
    </xdr:from>
    <xdr:ext cx="534377" cy="259045"/>
    <xdr:sp macro="" textlink="">
      <xdr:nvSpPr>
        <xdr:cNvPr id="309" name="テキスト ボックス 308"/>
        <xdr:cNvSpPr txBox="1"/>
      </xdr:nvSpPr>
      <xdr:spPr>
        <a:xfrm>
          <a:off x="6705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27515</xdr:rowOff>
    </xdr:from>
    <xdr:to>
      <xdr:col>55</xdr:col>
      <xdr:colOff>50800</xdr:colOff>
      <xdr:row>38</xdr:row>
      <xdr:rowOff>129115</xdr:rowOff>
    </xdr:to>
    <xdr:sp macro="" textlink="">
      <xdr:nvSpPr>
        <xdr:cNvPr id="315" name="楕円 314"/>
        <xdr:cNvSpPr/>
      </xdr:nvSpPr>
      <xdr:spPr>
        <a:xfrm>
          <a:off x="10426700" y="654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113891</xdr:rowOff>
    </xdr:from>
    <xdr:ext cx="534377" cy="259045"/>
    <xdr:sp macro="" textlink="">
      <xdr:nvSpPr>
        <xdr:cNvPr id="316" name="補助費等該当値テキスト"/>
        <xdr:cNvSpPr txBox="1"/>
      </xdr:nvSpPr>
      <xdr:spPr>
        <a:xfrm>
          <a:off x="10528300" y="645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23184</xdr:rowOff>
    </xdr:from>
    <xdr:to>
      <xdr:col>50</xdr:col>
      <xdr:colOff>165100</xdr:colOff>
      <xdr:row>38</xdr:row>
      <xdr:rowOff>124784</xdr:rowOff>
    </xdr:to>
    <xdr:sp macro="" textlink="">
      <xdr:nvSpPr>
        <xdr:cNvPr id="317" name="楕円 316"/>
        <xdr:cNvSpPr/>
      </xdr:nvSpPr>
      <xdr:spPr>
        <a:xfrm>
          <a:off x="9588500" y="653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115911</xdr:rowOff>
    </xdr:from>
    <xdr:ext cx="534377" cy="259045"/>
    <xdr:sp macro="" textlink="">
      <xdr:nvSpPr>
        <xdr:cNvPr id="318" name="テキスト ボックス 317"/>
        <xdr:cNvSpPr txBox="1"/>
      </xdr:nvSpPr>
      <xdr:spPr>
        <a:xfrm>
          <a:off x="9372111" y="663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117080</xdr:rowOff>
    </xdr:from>
    <xdr:to>
      <xdr:col>46</xdr:col>
      <xdr:colOff>38100</xdr:colOff>
      <xdr:row>36</xdr:row>
      <xdr:rowOff>47230</xdr:rowOff>
    </xdr:to>
    <xdr:sp macro="" textlink="">
      <xdr:nvSpPr>
        <xdr:cNvPr id="319" name="楕円 318"/>
        <xdr:cNvSpPr/>
      </xdr:nvSpPr>
      <xdr:spPr>
        <a:xfrm>
          <a:off x="8699500" y="6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38357</xdr:rowOff>
    </xdr:from>
    <xdr:ext cx="599010" cy="259045"/>
    <xdr:sp macro="" textlink="">
      <xdr:nvSpPr>
        <xdr:cNvPr id="320" name="テキスト ボックス 319"/>
        <xdr:cNvSpPr txBox="1"/>
      </xdr:nvSpPr>
      <xdr:spPr>
        <a:xfrm>
          <a:off x="8450795" y="6210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23079</xdr:rowOff>
    </xdr:from>
    <xdr:to>
      <xdr:col>41</xdr:col>
      <xdr:colOff>101600</xdr:colOff>
      <xdr:row>38</xdr:row>
      <xdr:rowOff>124679</xdr:rowOff>
    </xdr:to>
    <xdr:sp macro="" textlink="">
      <xdr:nvSpPr>
        <xdr:cNvPr id="321" name="楕円 320"/>
        <xdr:cNvSpPr/>
      </xdr:nvSpPr>
      <xdr:spPr>
        <a:xfrm>
          <a:off x="7810500" y="65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141207</xdr:rowOff>
    </xdr:from>
    <xdr:ext cx="534377" cy="259045"/>
    <xdr:sp macro="" textlink="">
      <xdr:nvSpPr>
        <xdr:cNvPr id="322" name="テキスト ボックス 321"/>
        <xdr:cNvSpPr txBox="1"/>
      </xdr:nvSpPr>
      <xdr:spPr>
        <a:xfrm>
          <a:off x="7594111" y="6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84786</xdr:rowOff>
    </xdr:from>
    <xdr:to>
      <xdr:col>36</xdr:col>
      <xdr:colOff>165100</xdr:colOff>
      <xdr:row>39</xdr:row>
      <xdr:rowOff>14936</xdr:rowOff>
    </xdr:to>
    <xdr:sp macro="" textlink="">
      <xdr:nvSpPr>
        <xdr:cNvPr id="323" name="楕円 322"/>
        <xdr:cNvSpPr/>
      </xdr:nvSpPr>
      <xdr:spPr>
        <a:xfrm>
          <a:off x="6921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6063</xdr:rowOff>
    </xdr:from>
    <xdr:ext cx="534377" cy="259045"/>
    <xdr:sp macro="" textlink="">
      <xdr:nvSpPr>
        <xdr:cNvPr id="324" name="テキスト ボックス 323"/>
        <xdr:cNvSpPr txBox="1"/>
      </xdr:nvSpPr>
      <xdr:spPr>
        <a:xfrm>
          <a:off x="6705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5" name="直線コネクタ 33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6" name="テキスト ボックス 33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7" name="直線コネクタ 33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8" name="テキスト ボックス 337"/>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9" name="直線コネクタ 33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40" name="テキスト ボックス 339"/>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1" name="直線コネクタ 34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2" name="テキスト ボックス 341"/>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3" name="直線コネクタ 34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4" name="テキスト ボックス 343"/>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5" name="直線コネクタ 34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6" name="テキスト ボックス 345"/>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7" name="直線コネクタ 34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8" name="テキスト ボックス 34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149922</xdr:rowOff>
    </xdr:from>
    <xdr:to>
      <xdr:col>54</xdr:col>
      <xdr:colOff>189865</xdr:colOff>
      <xdr:row>59</xdr:row>
      <xdr:rowOff>36680</xdr:rowOff>
    </xdr:to>
    <xdr:cxnSp macro="">
      <xdr:nvCxnSpPr>
        <xdr:cNvPr id="350" name="直線コネクタ 349"/>
        <xdr:cNvCxnSpPr/>
      </xdr:nvCxnSpPr>
      <xdr:spPr>
        <a:xfrm flipV="1">
          <a:off x="10475595" y="8722422"/>
          <a:ext cx="1270" cy="1429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40507</xdr:rowOff>
    </xdr:from>
    <xdr:ext cx="534377" cy="259045"/>
    <xdr:sp macro="" textlink="">
      <xdr:nvSpPr>
        <xdr:cNvPr id="351" name="普通建設事業費最小値テキスト"/>
        <xdr:cNvSpPr txBox="1"/>
      </xdr:nvSpPr>
      <xdr:spPr>
        <a:xfrm>
          <a:off x="10528300" y="1015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36680</xdr:rowOff>
    </xdr:from>
    <xdr:to>
      <xdr:col>55</xdr:col>
      <xdr:colOff>88900</xdr:colOff>
      <xdr:row>59</xdr:row>
      <xdr:rowOff>36680</xdr:rowOff>
    </xdr:to>
    <xdr:cxnSp macro="">
      <xdr:nvCxnSpPr>
        <xdr:cNvPr id="352" name="直線コネクタ 351"/>
        <xdr:cNvCxnSpPr/>
      </xdr:nvCxnSpPr>
      <xdr:spPr>
        <a:xfrm>
          <a:off x="10388600" y="10152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96599</xdr:rowOff>
    </xdr:from>
    <xdr:ext cx="599010" cy="259045"/>
    <xdr:sp macro="" textlink="">
      <xdr:nvSpPr>
        <xdr:cNvPr id="353" name="普通建設事業費最大値テキスト"/>
        <xdr:cNvSpPr txBox="1"/>
      </xdr:nvSpPr>
      <xdr:spPr>
        <a:xfrm>
          <a:off x="10528300" y="849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149922</xdr:rowOff>
    </xdr:from>
    <xdr:to>
      <xdr:col>55</xdr:col>
      <xdr:colOff>88900</xdr:colOff>
      <xdr:row>50</xdr:row>
      <xdr:rowOff>149922</xdr:rowOff>
    </xdr:to>
    <xdr:cxnSp macro="">
      <xdr:nvCxnSpPr>
        <xdr:cNvPr id="354" name="直線コネクタ 353"/>
        <xdr:cNvCxnSpPr/>
      </xdr:nvCxnSpPr>
      <xdr:spPr>
        <a:xfrm>
          <a:off x="10388600" y="8722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147796</xdr:rowOff>
    </xdr:from>
    <xdr:to>
      <xdr:col>55</xdr:col>
      <xdr:colOff>0</xdr:colOff>
      <xdr:row>58</xdr:row>
      <xdr:rowOff>140370</xdr:rowOff>
    </xdr:to>
    <xdr:cxnSp macro="">
      <xdr:nvCxnSpPr>
        <xdr:cNvPr id="355" name="直線コネクタ 354"/>
        <xdr:cNvCxnSpPr/>
      </xdr:nvCxnSpPr>
      <xdr:spPr>
        <a:xfrm>
          <a:off x="9639300" y="9920446"/>
          <a:ext cx="838200" cy="164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133843</xdr:rowOff>
    </xdr:from>
    <xdr:ext cx="534377" cy="259045"/>
    <xdr:sp macro="" textlink="">
      <xdr:nvSpPr>
        <xdr:cNvPr id="356" name="普通建設事業費平均値テキスト"/>
        <xdr:cNvSpPr txBox="1"/>
      </xdr:nvSpPr>
      <xdr:spPr>
        <a:xfrm>
          <a:off x="10528300" y="9735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110966</xdr:rowOff>
    </xdr:from>
    <xdr:to>
      <xdr:col>55</xdr:col>
      <xdr:colOff>50800</xdr:colOff>
      <xdr:row>58</xdr:row>
      <xdr:rowOff>41116</xdr:rowOff>
    </xdr:to>
    <xdr:sp macro="" textlink="">
      <xdr:nvSpPr>
        <xdr:cNvPr id="357" name="フローチャート: 判断 356"/>
        <xdr:cNvSpPr/>
      </xdr:nvSpPr>
      <xdr:spPr>
        <a:xfrm>
          <a:off x="10426700" y="9883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60797</xdr:rowOff>
    </xdr:from>
    <xdr:to>
      <xdr:col>50</xdr:col>
      <xdr:colOff>114300</xdr:colOff>
      <xdr:row>57</xdr:row>
      <xdr:rowOff>147796</xdr:rowOff>
    </xdr:to>
    <xdr:cxnSp macro="">
      <xdr:nvCxnSpPr>
        <xdr:cNvPr id="358" name="直線コネクタ 357"/>
        <xdr:cNvCxnSpPr/>
      </xdr:nvCxnSpPr>
      <xdr:spPr>
        <a:xfrm>
          <a:off x="8750300" y="9833447"/>
          <a:ext cx="889000" cy="8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75938</xdr:rowOff>
    </xdr:from>
    <xdr:to>
      <xdr:col>50</xdr:col>
      <xdr:colOff>165100</xdr:colOff>
      <xdr:row>58</xdr:row>
      <xdr:rowOff>6088</xdr:rowOff>
    </xdr:to>
    <xdr:sp macro="" textlink="">
      <xdr:nvSpPr>
        <xdr:cNvPr id="359" name="フローチャート: 判断 358"/>
        <xdr:cNvSpPr/>
      </xdr:nvSpPr>
      <xdr:spPr>
        <a:xfrm>
          <a:off x="9588500" y="9848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22615</xdr:rowOff>
    </xdr:from>
    <xdr:ext cx="534377" cy="259045"/>
    <xdr:sp macro="" textlink="">
      <xdr:nvSpPr>
        <xdr:cNvPr id="360" name="テキスト ボックス 359"/>
        <xdr:cNvSpPr txBox="1"/>
      </xdr:nvSpPr>
      <xdr:spPr>
        <a:xfrm>
          <a:off x="9372111" y="962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60797</xdr:rowOff>
    </xdr:from>
    <xdr:to>
      <xdr:col>45</xdr:col>
      <xdr:colOff>177800</xdr:colOff>
      <xdr:row>57</xdr:row>
      <xdr:rowOff>125164</xdr:rowOff>
    </xdr:to>
    <xdr:cxnSp macro="">
      <xdr:nvCxnSpPr>
        <xdr:cNvPr id="361" name="直線コネクタ 360"/>
        <xdr:cNvCxnSpPr/>
      </xdr:nvCxnSpPr>
      <xdr:spPr>
        <a:xfrm flipV="1">
          <a:off x="7861300" y="9833447"/>
          <a:ext cx="889000" cy="64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88469</xdr:rowOff>
    </xdr:from>
    <xdr:to>
      <xdr:col>46</xdr:col>
      <xdr:colOff>38100</xdr:colOff>
      <xdr:row>58</xdr:row>
      <xdr:rowOff>18619</xdr:rowOff>
    </xdr:to>
    <xdr:sp macro="" textlink="">
      <xdr:nvSpPr>
        <xdr:cNvPr id="362" name="フローチャート: 判断 361"/>
        <xdr:cNvSpPr/>
      </xdr:nvSpPr>
      <xdr:spPr>
        <a:xfrm>
          <a:off x="8699500" y="98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9746</xdr:rowOff>
    </xdr:from>
    <xdr:ext cx="534377" cy="259045"/>
    <xdr:sp macro="" textlink="">
      <xdr:nvSpPr>
        <xdr:cNvPr id="363" name="テキスト ボックス 362"/>
        <xdr:cNvSpPr txBox="1"/>
      </xdr:nvSpPr>
      <xdr:spPr>
        <a:xfrm>
          <a:off x="8483111" y="9953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73941</xdr:rowOff>
    </xdr:from>
    <xdr:to>
      <xdr:col>41</xdr:col>
      <xdr:colOff>50800</xdr:colOff>
      <xdr:row>57</xdr:row>
      <xdr:rowOff>125164</xdr:rowOff>
    </xdr:to>
    <xdr:cxnSp macro="">
      <xdr:nvCxnSpPr>
        <xdr:cNvPr id="364" name="直線コネクタ 363"/>
        <xdr:cNvCxnSpPr/>
      </xdr:nvCxnSpPr>
      <xdr:spPr>
        <a:xfrm>
          <a:off x="6972300" y="9846591"/>
          <a:ext cx="889000" cy="51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161837</xdr:rowOff>
    </xdr:from>
    <xdr:to>
      <xdr:col>41</xdr:col>
      <xdr:colOff>101600</xdr:colOff>
      <xdr:row>58</xdr:row>
      <xdr:rowOff>91987</xdr:rowOff>
    </xdr:to>
    <xdr:sp macro="" textlink="">
      <xdr:nvSpPr>
        <xdr:cNvPr id="365" name="フローチャート: 判断 364"/>
        <xdr:cNvSpPr/>
      </xdr:nvSpPr>
      <xdr:spPr>
        <a:xfrm>
          <a:off x="7810500" y="993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83114</xdr:rowOff>
    </xdr:from>
    <xdr:ext cx="534377" cy="259045"/>
    <xdr:sp macro="" textlink="">
      <xdr:nvSpPr>
        <xdr:cNvPr id="366" name="テキスト ボックス 365"/>
        <xdr:cNvSpPr txBox="1"/>
      </xdr:nvSpPr>
      <xdr:spPr>
        <a:xfrm>
          <a:off x="7594111" y="1002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165040</xdr:rowOff>
    </xdr:from>
    <xdr:to>
      <xdr:col>36</xdr:col>
      <xdr:colOff>165100</xdr:colOff>
      <xdr:row>58</xdr:row>
      <xdr:rowOff>95190</xdr:rowOff>
    </xdr:to>
    <xdr:sp macro="" textlink="">
      <xdr:nvSpPr>
        <xdr:cNvPr id="367" name="フローチャート: 判断 366"/>
        <xdr:cNvSpPr/>
      </xdr:nvSpPr>
      <xdr:spPr>
        <a:xfrm>
          <a:off x="6921500" y="993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86317</xdr:rowOff>
    </xdr:from>
    <xdr:ext cx="534377" cy="259045"/>
    <xdr:sp macro="" textlink="">
      <xdr:nvSpPr>
        <xdr:cNvPr id="368" name="テキスト ボックス 367"/>
        <xdr:cNvSpPr txBox="1"/>
      </xdr:nvSpPr>
      <xdr:spPr>
        <a:xfrm>
          <a:off x="6705111" y="10030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9" name="テキスト ボックス 36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0" name="テキスト ボックス 36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1" name="テキスト ボックス 37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2" name="テキスト ボックス 37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3" name="テキスト ボックス 37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89570</xdr:rowOff>
    </xdr:from>
    <xdr:to>
      <xdr:col>55</xdr:col>
      <xdr:colOff>50800</xdr:colOff>
      <xdr:row>59</xdr:row>
      <xdr:rowOff>19720</xdr:rowOff>
    </xdr:to>
    <xdr:sp macro="" textlink="">
      <xdr:nvSpPr>
        <xdr:cNvPr id="374" name="楕円 373"/>
        <xdr:cNvSpPr/>
      </xdr:nvSpPr>
      <xdr:spPr>
        <a:xfrm>
          <a:off x="10426700" y="1003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4497</xdr:rowOff>
    </xdr:from>
    <xdr:ext cx="534377" cy="259045"/>
    <xdr:sp macro="" textlink="">
      <xdr:nvSpPr>
        <xdr:cNvPr id="375" name="普通建設事業費該当値テキスト"/>
        <xdr:cNvSpPr txBox="1"/>
      </xdr:nvSpPr>
      <xdr:spPr>
        <a:xfrm>
          <a:off x="10528300" y="994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96996</xdr:rowOff>
    </xdr:from>
    <xdr:to>
      <xdr:col>50</xdr:col>
      <xdr:colOff>165100</xdr:colOff>
      <xdr:row>58</xdr:row>
      <xdr:rowOff>27146</xdr:rowOff>
    </xdr:to>
    <xdr:sp macro="" textlink="">
      <xdr:nvSpPr>
        <xdr:cNvPr id="376" name="楕円 375"/>
        <xdr:cNvSpPr/>
      </xdr:nvSpPr>
      <xdr:spPr>
        <a:xfrm>
          <a:off x="9588500" y="986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18273</xdr:rowOff>
    </xdr:from>
    <xdr:ext cx="534377" cy="259045"/>
    <xdr:sp macro="" textlink="">
      <xdr:nvSpPr>
        <xdr:cNvPr id="377" name="テキスト ボックス 376"/>
        <xdr:cNvSpPr txBox="1"/>
      </xdr:nvSpPr>
      <xdr:spPr>
        <a:xfrm>
          <a:off x="9372111" y="996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9997</xdr:rowOff>
    </xdr:from>
    <xdr:to>
      <xdr:col>46</xdr:col>
      <xdr:colOff>38100</xdr:colOff>
      <xdr:row>57</xdr:row>
      <xdr:rowOff>111597</xdr:rowOff>
    </xdr:to>
    <xdr:sp macro="" textlink="">
      <xdr:nvSpPr>
        <xdr:cNvPr id="378" name="楕円 377"/>
        <xdr:cNvSpPr/>
      </xdr:nvSpPr>
      <xdr:spPr>
        <a:xfrm>
          <a:off x="8699500" y="9782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128124</xdr:rowOff>
    </xdr:from>
    <xdr:ext cx="599010" cy="259045"/>
    <xdr:sp macro="" textlink="">
      <xdr:nvSpPr>
        <xdr:cNvPr id="379" name="テキスト ボックス 378"/>
        <xdr:cNvSpPr txBox="1"/>
      </xdr:nvSpPr>
      <xdr:spPr>
        <a:xfrm>
          <a:off x="8450795" y="95578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74364</xdr:rowOff>
    </xdr:from>
    <xdr:to>
      <xdr:col>41</xdr:col>
      <xdr:colOff>101600</xdr:colOff>
      <xdr:row>58</xdr:row>
      <xdr:rowOff>4514</xdr:rowOff>
    </xdr:to>
    <xdr:sp macro="" textlink="">
      <xdr:nvSpPr>
        <xdr:cNvPr id="380" name="楕円 379"/>
        <xdr:cNvSpPr/>
      </xdr:nvSpPr>
      <xdr:spPr>
        <a:xfrm>
          <a:off x="7810500" y="984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21041</xdr:rowOff>
    </xdr:from>
    <xdr:ext cx="534377" cy="259045"/>
    <xdr:sp macro="" textlink="">
      <xdr:nvSpPr>
        <xdr:cNvPr id="381" name="テキスト ボックス 380"/>
        <xdr:cNvSpPr txBox="1"/>
      </xdr:nvSpPr>
      <xdr:spPr>
        <a:xfrm>
          <a:off x="7594111" y="962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23141</xdr:rowOff>
    </xdr:from>
    <xdr:to>
      <xdr:col>36</xdr:col>
      <xdr:colOff>165100</xdr:colOff>
      <xdr:row>57</xdr:row>
      <xdr:rowOff>124741</xdr:rowOff>
    </xdr:to>
    <xdr:sp macro="" textlink="">
      <xdr:nvSpPr>
        <xdr:cNvPr id="382" name="楕円 381"/>
        <xdr:cNvSpPr/>
      </xdr:nvSpPr>
      <xdr:spPr>
        <a:xfrm>
          <a:off x="6921500" y="979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141268</xdr:rowOff>
    </xdr:from>
    <xdr:ext cx="599010" cy="259045"/>
    <xdr:sp macro="" textlink="">
      <xdr:nvSpPr>
        <xdr:cNvPr id="383" name="テキスト ボックス 382"/>
        <xdr:cNvSpPr txBox="1"/>
      </xdr:nvSpPr>
      <xdr:spPr>
        <a:xfrm>
          <a:off x="6672795" y="9571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4" name="正方形/長方形 38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5" name="正方形/長方形 38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6" name="正方形/長方形 38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7" name="正方形/長方形 38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8" name="正方形/長方形 38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9" name="正方形/長方形 38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0" name="正方形/長方形 38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1" name="正方形/長方形 39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2" name="テキスト ボックス 39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3" name="直線コネクタ 39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4" name="直線コネクタ 39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5" name="テキスト ボックス 39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6" name="直線コネクタ 39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7" name="テキスト ボックス 39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8" name="直線コネクタ 39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9" name="テキスト ボックス 39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0" name="直線コネクタ 39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1" name="テキスト ボックス 40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2" name="直線コネクタ 40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3" name="テキスト ボックス 402"/>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89535</xdr:rowOff>
    </xdr:from>
    <xdr:to>
      <xdr:col>54</xdr:col>
      <xdr:colOff>189865</xdr:colOff>
      <xdr:row>79</xdr:row>
      <xdr:rowOff>44450</xdr:rowOff>
    </xdr:to>
    <xdr:cxnSp macro="">
      <xdr:nvCxnSpPr>
        <xdr:cNvPr id="407" name="直線コネクタ 406"/>
        <xdr:cNvCxnSpPr/>
      </xdr:nvCxnSpPr>
      <xdr:spPr>
        <a:xfrm flipV="1">
          <a:off x="10475595" y="12091035"/>
          <a:ext cx="1270" cy="1497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8"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9" name="直線コネクタ 408"/>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36212</xdr:rowOff>
    </xdr:from>
    <xdr:ext cx="599010" cy="259045"/>
    <xdr:sp macro="" textlink="">
      <xdr:nvSpPr>
        <xdr:cNvPr id="410" name="普通建設事業費 （ うち新規整備　）最大値テキスト"/>
        <xdr:cNvSpPr txBox="1"/>
      </xdr:nvSpPr>
      <xdr:spPr>
        <a:xfrm>
          <a:off x="10528300" y="11866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89535</xdr:rowOff>
    </xdr:from>
    <xdr:to>
      <xdr:col>55</xdr:col>
      <xdr:colOff>88900</xdr:colOff>
      <xdr:row>70</xdr:row>
      <xdr:rowOff>89535</xdr:rowOff>
    </xdr:to>
    <xdr:cxnSp macro="">
      <xdr:nvCxnSpPr>
        <xdr:cNvPr id="411" name="直線コネクタ 410"/>
        <xdr:cNvCxnSpPr/>
      </xdr:nvCxnSpPr>
      <xdr:spPr>
        <a:xfrm>
          <a:off x="10388600" y="12091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49721</xdr:rowOff>
    </xdr:from>
    <xdr:to>
      <xdr:col>55</xdr:col>
      <xdr:colOff>0</xdr:colOff>
      <xdr:row>78</xdr:row>
      <xdr:rowOff>59919</xdr:rowOff>
    </xdr:to>
    <xdr:cxnSp macro="">
      <xdr:nvCxnSpPr>
        <xdr:cNvPr id="412" name="直線コネクタ 411"/>
        <xdr:cNvCxnSpPr/>
      </xdr:nvCxnSpPr>
      <xdr:spPr>
        <a:xfrm>
          <a:off x="9639300" y="13422821"/>
          <a:ext cx="8382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124489</xdr:rowOff>
    </xdr:from>
    <xdr:ext cx="534377" cy="259045"/>
    <xdr:sp macro="" textlink="">
      <xdr:nvSpPr>
        <xdr:cNvPr id="413" name="普通建設事業費 （ うち新規整備　）平均値テキスト"/>
        <xdr:cNvSpPr txBox="1"/>
      </xdr:nvSpPr>
      <xdr:spPr>
        <a:xfrm>
          <a:off x="10528300" y="1315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101612</xdr:rowOff>
    </xdr:from>
    <xdr:to>
      <xdr:col>55</xdr:col>
      <xdr:colOff>50800</xdr:colOff>
      <xdr:row>78</xdr:row>
      <xdr:rowOff>31762</xdr:rowOff>
    </xdr:to>
    <xdr:sp macro="" textlink="">
      <xdr:nvSpPr>
        <xdr:cNvPr id="414" name="フローチャート: 判断 413"/>
        <xdr:cNvSpPr/>
      </xdr:nvSpPr>
      <xdr:spPr>
        <a:xfrm>
          <a:off x="10426700" y="1330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85255</xdr:rowOff>
    </xdr:from>
    <xdr:to>
      <xdr:col>50</xdr:col>
      <xdr:colOff>114300</xdr:colOff>
      <xdr:row>78</xdr:row>
      <xdr:rowOff>49721</xdr:rowOff>
    </xdr:to>
    <xdr:cxnSp macro="">
      <xdr:nvCxnSpPr>
        <xdr:cNvPr id="415" name="直線コネクタ 414"/>
        <xdr:cNvCxnSpPr/>
      </xdr:nvCxnSpPr>
      <xdr:spPr>
        <a:xfrm>
          <a:off x="8750300" y="12601105"/>
          <a:ext cx="889000" cy="8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23292</xdr:rowOff>
    </xdr:from>
    <xdr:to>
      <xdr:col>50</xdr:col>
      <xdr:colOff>165100</xdr:colOff>
      <xdr:row>77</xdr:row>
      <xdr:rowOff>124892</xdr:rowOff>
    </xdr:to>
    <xdr:sp macro="" textlink="">
      <xdr:nvSpPr>
        <xdr:cNvPr id="416" name="フローチャート: 判断 415"/>
        <xdr:cNvSpPr/>
      </xdr:nvSpPr>
      <xdr:spPr>
        <a:xfrm>
          <a:off x="9588500" y="1322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141419</xdr:rowOff>
    </xdr:from>
    <xdr:ext cx="534377" cy="259045"/>
    <xdr:sp macro="" textlink="">
      <xdr:nvSpPr>
        <xdr:cNvPr id="417" name="テキスト ボックス 416"/>
        <xdr:cNvSpPr txBox="1"/>
      </xdr:nvSpPr>
      <xdr:spPr>
        <a:xfrm>
          <a:off x="9372111" y="130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85255</xdr:rowOff>
    </xdr:from>
    <xdr:to>
      <xdr:col>45</xdr:col>
      <xdr:colOff>177800</xdr:colOff>
      <xdr:row>73</xdr:row>
      <xdr:rowOff>165595</xdr:rowOff>
    </xdr:to>
    <xdr:cxnSp macro="">
      <xdr:nvCxnSpPr>
        <xdr:cNvPr id="418" name="直線コネクタ 417"/>
        <xdr:cNvCxnSpPr/>
      </xdr:nvCxnSpPr>
      <xdr:spPr>
        <a:xfrm flipV="1">
          <a:off x="7861300" y="12601105"/>
          <a:ext cx="889000" cy="80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168123</xdr:rowOff>
    </xdr:from>
    <xdr:to>
      <xdr:col>46</xdr:col>
      <xdr:colOff>38100</xdr:colOff>
      <xdr:row>77</xdr:row>
      <xdr:rowOff>98273</xdr:rowOff>
    </xdr:to>
    <xdr:sp macro="" textlink="">
      <xdr:nvSpPr>
        <xdr:cNvPr id="419" name="フローチャート: 判断 418"/>
        <xdr:cNvSpPr/>
      </xdr:nvSpPr>
      <xdr:spPr>
        <a:xfrm>
          <a:off x="8699500" y="131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89400</xdr:rowOff>
    </xdr:from>
    <xdr:ext cx="534377" cy="259045"/>
    <xdr:sp macro="" textlink="">
      <xdr:nvSpPr>
        <xdr:cNvPr id="420" name="テキスト ボックス 419"/>
        <xdr:cNvSpPr txBox="1"/>
      </xdr:nvSpPr>
      <xdr:spPr>
        <a:xfrm>
          <a:off x="8483111" y="1329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73</xdr:row>
      <xdr:rowOff>86233</xdr:rowOff>
    </xdr:from>
    <xdr:to>
      <xdr:col>41</xdr:col>
      <xdr:colOff>50800</xdr:colOff>
      <xdr:row>73</xdr:row>
      <xdr:rowOff>165595</xdr:rowOff>
    </xdr:to>
    <xdr:cxnSp macro="">
      <xdr:nvCxnSpPr>
        <xdr:cNvPr id="421" name="直線コネクタ 420"/>
        <xdr:cNvCxnSpPr/>
      </xdr:nvCxnSpPr>
      <xdr:spPr>
        <a:xfrm>
          <a:off x="6972300" y="12602083"/>
          <a:ext cx="889000" cy="79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121946</xdr:rowOff>
    </xdr:from>
    <xdr:to>
      <xdr:col>41</xdr:col>
      <xdr:colOff>101600</xdr:colOff>
      <xdr:row>78</xdr:row>
      <xdr:rowOff>52096</xdr:rowOff>
    </xdr:to>
    <xdr:sp macro="" textlink="">
      <xdr:nvSpPr>
        <xdr:cNvPr id="422" name="フローチャート: 判断 421"/>
        <xdr:cNvSpPr/>
      </xdr:nvSpPr>
      <xdr:spPr>
        <a:xfrm>
          <a:off x="7810500" y="1332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43223</xdr:rowOff>
    </xdr:from>
    <xdr:ext cx="534377" cy="259045"/>
    <xdr:sp macro="" textlink="">
      <xdr:nvSpPr>
        <xdr:cNvPr id="423" name="テキスト ボックス 422"/>
        <xdr:cNvSpPr txBox="1"/>
      </xdr:nvSpPr>
      <xdr:spPr>
        <a:xfrm>
          <a:off x="7594111" y="1341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76112</xdr:rowOff>
    </xdr:from>
    <xdr:to>
      <xdr:col>36</xdr:col>
      <xdr:colOff>165100</xdr:colOff>
      <xdr:row>78</xdr:row>
      <xdr:rowOff>6262</xdr:rowOff>
    </xdr:to>
    <xdr:sp macro="" textlink="">
      <xdr:nvSpPr>
        <xdr:cNvPr id="424" name="フローチャート: 判断 423"/>
        <xdr:cNvSpPr/>
      </xdr:nvSpPr>
      <xdr:spPr>
        <a:xfrm>
          <a:off x="6921500" y="1327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168839</xdr:rowOff>
    </xdr:from>
    <xdr:ext cx="534377" cy="259045"/>
    <xdr:sp macro="" textlink="">
      <xdr:nvSpPr>
        <xdr:cNvPr id="425" name="テキスト ボックス 424"/>
        <xdr:cNvSpPr txBox="1"/>
      </xdr:nvSpPr>
      <xdr:spPr>
        <a:xfrm>
          <a:off x="6705111" y="1337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9119</xdr:rowOff>
    </xdr:from>
    <xdr:to>
      <xdr:col>55</xdr:col>
      <xdr:colOff>50800</xdr:colOff>
      <xdr:row>78</xdr:row>
      <xdr:rowOff>110719</xdr:rowOff>
    </xdr:to>
    <xdr:sp macro="" textlink="">
      <xdr:nvSpPr>
        <xdr:cNvPr id="431" name="楕円 430"/>
        <xdr:cNvSpPr/>
      </xdr:nvSpPr>
      <xdr:spPr>
        <a:xfrm>
          <a:off x="10426700" y="13382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158996</xdr:rowOff>
    </xdr:from>
    <xdr:ext cx="534377" cy="259045"/>
    <xdr:sp macro="" textlink="">
      <xdr:nvSpPr>
        <xdr:cNvPr id="432" name="普通建設事業費 （ うち新規整備　）該当値テキスト"/>
        <xdr:cNvSpPr txBox="1"/>
      </xdr:nvSpPr>
      <xdr:spPr>
        <a:xfrm>
          <a:off x="10528300" y="1336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170371</xdr:rowOff>
    </xdr:from>
    <xdr:to>
      <xdr:col>50</xdr:col>
      <xdr:colOff>165100</xdr:colOff>
      <xdr:row>78</xdr:row>
      <xdr:rowOff>100521</xdr:rowOff>
    </xdr:to>
    <xdr:sp macro="" textlink="">
      <xdr:nvSpPr>
        <xdr:cNvPr id="433" name="楕円 432"/>
        <xdr:cNvSpPr/>
      </xdr:nvSpPr>
      <xdr:spPr>
        <a:xfrm>
          <a:off x="9588500" y="1337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91648</xdr:rowOff>
    </xdr:from>
    <xdr:ext cx="534377" cy="259045"/>
    <xdr:sp macro="" textlink="">
      <xdr:nvSpPr>
        <xdr:cNvPr id="434" name="テキスト ボックス 433"/>
        <xdr:cNvSpPr txBox="1"/>
      </xdr:nvSpPr>
      <xdr:spPr>
        <a:xfrm>
          <a:off x="9372111" y="1346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34455</xdr:rowOff>
    </xdr:from>
    <xdr:to>
      <xdr:col>46</xdr:col>
      <xdr:colOff>38100</xdr:colOff>
      <xdr:row>73</xdr:row>
      <xdr:rowOff>136055</xdr:rowOff>
    </xdr:to>
    <xdr:sp macro="" textlink="">
      <xdr:nvSpPr>
        <xdr:cNvPr id="435" name="楕円 434"/>
        <xdr:cNvSpPr/>
      </xdr:nvSpPr>
      <xdr:spPr>
        <a:xfrm>
          <a:off x="8699500" y="1255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152582</xdr:rowOff>
    </xdr:from>
    <xdr:ext cx="534377" cy="259045"/>
    <xdr:sp macro="" textlink="">
      <xdr:nvSpPr>
        <xdr:cNvPr id="436" name="テキスト ボックス 435"/>
        <xdr:cNvSpPr txBox="1"/>
      </xdr:nvSpPr>
      <xdr:spPr>
        <a:xfrm>
          <a:off x="8483111" y="1232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114795</xdr:rowOff>
    </xdr:from>
    <xdr:to>
      <xdr:col>41</xdr:col>
      <xdr:colOff>101600</xdr:colOff>
      <xdr:row>74</xdr:row>
      <xdr:rowOff>44945</xdr:rowOff>
    </xdr:to>
    <xdr:sp macro="" textlink="">
      <xdr:nvSpPr>
        <xdr:cNvPr id="437" name="楕円 436"/>
        <xdr:cNvSpPr/>
      </xdr:nvSpPr>
      <xdr:spPr>
        <a:xfrm>
          <a:off x="7810500" y="1263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61472</xdr:rowOff>
    </xdr:from>
    <xdr:ext cx="534377" cy="259045"/>
    <xdr:sp macro="" textlink="">
      <xdr:nvSpPr>
        <xdr:cNvPr id="438" name="テキスト ボックス 437"/>
        <xdr:cNvSpPr txBox="1"/>
      </xdr:nvSpPr>
      <xdr:spPr>
        <a:xfrm>
          <a:off x="7594111" y="124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73</xdr:row>
      <xdr:rowOff>35433</xdr:rowOff>
    </xdr:from>
    <xdr:to>
      <xdr:col>36</xdr:col>
      <xdr:colOff>165100</xdr:colOff>
      <xdr:row>73</xdr:row>
      <xdr:rowOff>137033</xdr:rowOff>
    </xdr:to>
    <xdr:sp macro="" textlink="">
      <xdr:nvSpPr>
        <xdr:cNvPr id="439" name="楕円 438"/>
        <xdr:cNvSpPr/>
      </xdr:nvSpPr>
      <xdr:spPr>
        <a:xfrm>
          <a:off x="6921500" y="12551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153560</xdr:rowOff>
    </xdr:from>
    <xdr:ext cx="534377" cy="259045"/>
    <xdr:sp macro="" textlink="">
      <xdr:nvSpPr>
        <xdr:cNvPr id="440" name="テキスト ボックス 439"/>
        <xdr:cNvSpPr txBox="1"/>
      </xdr:nvSpPr>
      <xdr:spPr>
        <a:xfrm>
          <a:off x="6705111" y="12326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1" name="直線コネクタ 45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2" name="テキスト ボックス 45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3" name="直線コネクタ 45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4" name="テキスト ボックス 45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5" name="直線コネクタ 45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6" name="テキスト ボックス 45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7" name="直線コネクタ 45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8" name="テキスト ボックス 45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9" name="直線コネクタ 45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0" name="テキスト ボックス 45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1" name="直線コネクタ 46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2" name="テキスト ボックス 46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3" name="直線コネクタ 46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4" name="テキスト ボックス 46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57548</xdr:rowOff>
    </xdr:from>
    <xdr:to>
      <xdr:col>54</xdr:col>
      <xdr:colOff>189865</xdr:colOff>
      <xdr:row>99</xdr:row>
      <xdr:rowOff>63195</xdr:rowOff>
    </xdr:to>
    <xdr:cxnSp macro="">
      <xdr:nvCxnSpPr>
        <xdr:cNvPr id="466" name="直線コネクタ 465"/>
        <xdr:cNvCxnSpPr/>
      </xdr:nvCxnSpPr>
      <xdr:spPr>
        <a:xfrm flipV="1">
          <a:off x="10475595" y="15659498"/>
          <a:ext cx="1270" cy="137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67022</xdr:rowOff>
    </xdr:from>
    <xdr:ext cx="534377" cy="259045"/>
    <xdr:sp macro="" textlink="">
      <xdr:nvSpPr>
        <xdr:cNvPr id="467" name="普通建設事業費 （ うち更新整備　）最小値テキスト"/>
        <xdr:cNvSpPr txBox="1"/>
      </xdr:nvSpPr>
      <xdr:spPr>
        <a:xfrm>
          <a:off x="10528300" y="1704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63195</xdr:rowOff>
    </xdr:from>
    <xdr:to>
      <xdr:col>55</xdr:col>
      <xdr:colOff>88900</xdr:colOff>
      <xdr:row>99</xdr:row>
      <xdr:rowOff>63195</xdr:rowOff>
    </xdr:to>
    <xdr:cxnSp macro="">
      <xdr:nvCxnSpPr>
        <xdr:cNvPr id="468" name="直線コネクタ 467"/>
        <xdr:cNvCxnSpPr/>
      </xdr:nvCxnSpPr>
      <xdr:spPr>
        <a:xfrm>
          <a:off x="10388600" y="17036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4225</xdr:rowOff>
    </xdr:from>
    <xdr:ext cx="599010" cy="259045"/>
    <xdr:sp macro="" textlink="">
      <xdr:nvSpPr>
        <xdr:cNvPr id="469" name="普通建設事業費 （ うち更新整備　）最大値テキスト"/>
        <xdr:cNvSpPr txBox="1"/>
      </xdr:nvSpPr>
      <xdr:spPr>
        <a:xfrm>
          <a:off x="10528300" y="1543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57548</xdr:rowOff>
    </xdr:from>
    <xdr:to>
      <xdr:col>55</xdr:col>
      <xdr:colOff>88900</xdr:colOff>
      <xdr:row>91</xdr:row>
      <xdr:rowOff>57548</xdr:rowOff>
    </xdr:to>
    <xdr:cxnSp macro="">
      <xdr:nvCxnSpPr>
        <xdr:cNvPr id="470" name="直線コネクタ 469"/>
        <xdr:cNvCxnSpPr/>
      </xdr:nvCxnSpPr>
      <xdr:spPr>
        <a:xfrm>
          <a:off x="10388600" y="15659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37943</xdr:rowOff>
    </xdr:from>
    <xdr:to>
      <xdr:col>55</xdr:col>
      <xdr:colOff>0</xdr:colOff>
      <xdr:row>99</xdr:row>
      <xdr:rowOff>31445</xdr:rowOff>
    </xdr:to>
    <xdr:cxnSp macro="">
      <xdr:nvCxnSpPr>
        <xdr:cNvPr id="471" name="直線コネクタ 470"/>
        <xdr:cNvCxnSpPr/>
      </xdr:nvCxnSpPr>
      <xdr:spPr>
        <a:xfrm>
          <a:off x="9639300" y="16840043"/>
          <a:ext cx="838200" cy="164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70992</xdr:rowOff>
    </xdr:from>
    <xdr:ext cx="534377" cy="259045"/>
    <xdr:sp macro="" textlink="">
      <xdr:nvSpPr>
        <xdr:cNvPr id="472" name="普通建設事業費 （ うち更新整備　）平均値テキスト"/>
        <xdr:cNvSpPr txBox="1"/>
      </xdr:nvSpPr>
      <xdr:spPr>
        <a:xfrm>
          <a:off x="10528300" y="167016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48115</xdr:rowOff>
    </xdr:from>
    <xdr:to>
      <xdr:col>55</xdr:col>
      <xdr:colOff>50800</xdr:colOff>
      <xdr:row>98</xdr:row>
      <xdr:rowOff>149715</xdr:rowOff>
    </xdr:to>
    <xdr:sp macro="" textlink="">
      <xdr:nvSpPr>
        <xdr:cNvPr id="473" name="フローチャート: 判断 472"/>
        <xdr:cNvSpPr/>
      </xdr:nvSpPr>
      <xdr:spPr>
        <a:xfrm>
          <a:off x="10426700" y="1685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37943</xdr:rowOff>
    </xdr:from>
    <xdr:to>
      <xdr:col>50</xdr:col>
      <xdr:colOff>114300</xdr:colOff>
      <xdr:row>98</xdr:row>
      <xdr:rowOff>169582</xdr:rowOff>
    </xdr:to>
    <xdr:cxnSp macro="">
      <xdr:nvCxnSpPr>
        <xdr:cNvPr id="474" name="直線コネクタ 473"/>
        <xdr:cNvCxnSpPr/>
      </xdr:nvCxnSpPr>
      <xdr:spPr>
        <a:xfrm flipV="1">
          <a:off x="8750300" y="16840043"/>
          <a:ext cx="889000" cy="13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39199</xdr:rowOff>
    </xdr:from>
    <xdr:to>
      <xdr:col>50</xdr:col>
      <xdr:colOff>165100</xdr:colOff>
      <xdr:row>98</xdr:row>
      <xdr:rowOff>140799</xdr:rowOff>
    </xdr:to>
    <xdr:sp macro="" textlink="">
      <xdr:nvSpPr>
        <xdr:cNvPr id="475" name="フローチャート: 判断 474"/>
        <xdr:cNvSpPr/>
      </xdr:nvSpPr>
      <xdr:spPr>
        <a:xfrm>
          <a:off x="9588500" y="168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131926</xdr:rowOff>
    </xdr:from>
    <xdr:ext cx="534377" cy="259045"/>
    <xdr:sp macro="" textlink="">
      <xdr:nvSpPr>
        <xdr:cNvPr id="476" name="テキスト ボックス 475"/>
        <xdr:cNvSpPr txBox="1"/>
      </xdr:nvSpPr>
      <xdr:spPr>
        <a:xfrm>
          <a:off x="9372111" y="1693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169582</xdr:rowOff>
    </xdr:from>
    <xdr:to>
      <xdr:col>45</xdr:col>
      <xdr:colOff>177800</xdr:colOff>
      <xdr:row>99</xdr:row>
      <xdr:rowOff>33041</xdr:rowOff>
    </xdr:to>
    <xdr:cxnSp macro="">
      <xdr:nvCxnSpPr>
        <xdr:cNvPr id="477" name="直線コネクタ 476"/>
        <xdr:cNvCxnSpPr/>
      </xdr:nvCxnSpPr>
      <xdr:spPr>
        <a:xfrm flipV="1">
          <a:off x="7861300" y="16971682"/>
          <a:ext cx="889000" cy="3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53539</xdr:rowOff>
    </xdr:from>
    <xdr:to>
      <xdr:col>46</xdr:col>
      <xdr:colOff>38100</xdr:colOff>
      <xdr:row>98</xdr:row>
      <xdr:rowOff>155139</xdr:rowOff>
    </xdr:to>
    <xdr:sp macro="" textlink="">
      <xdr:nvSpPr>
        <xdr:cNvPr id="478" name="フローチャート: 判断 477"/>
        <xdr:cNvSpPr/>
      </xdr:nvSpPr>
      <xdr:spPr>
        <a:xfrm>
          <a:off x="8699500" y="168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216</xdr:rowOff>
    </xdr:from>
    <xdr:ext cx="534377" cy="259045"/>
    <xdr:sp macro="" textlink="">
      <xdr:nvSpPr>
        <xdr:cNvPr id="479" name="テキスト ボックス 478"/>
        <xdr:cNvSpPr txBox="1"/>
      </xdr:nvSpPr>
      <xdr:spPr>
        <a:xfrm>
          <a:off x="8483111" y="16630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17591</xdr:rowOff>
    </xdr:from>
    <xdr:to>
      <xdr:col>41</xdr:col>
      <xdr:colOff>50800</xdr:colOff>
      <xdr:row>99</xdr:row>
      <xdr:rowOff>33041</xdr:rowOff>
    </xdr:to>
    <xdr:cxnSp macro="">
      <xdr:nvCxnSpPr>
        <xdr:cNvPr id="480" name="直線コネクタ 479"/>
        <xdr:cNvCxnSpPr/>
      </xdr:nvCxnSpPr>
      <xdr:spPr>
        <a:xfrm>
          <a:off x="6972300" y="16991141"/>
          <a:ext cx="889000" cy="1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88080</xdr:rowOff>
    </xdr:from>
    <xdr:to>
      <xdr:col>41</xdr:col>
      <xdr:colOff>101600</xdr:colOff>
      <xdr:row>99</xdr:row>
      <xdr:rowOff>18230</xdr:rowOff>
    </xdr:to>
    <xdr:sp macro="" textlink="">
      <xdr:nvSpPr>
        <xdr:cNvPr id="481" name="フローチャート: 判断 480"/>
        <xdr:cNvSpPr/>
      </xdr:nvSpPr>
      <xdr:spPr>
        <a:xfrm>
          <a:off x="7810500" y="16890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34757</xdr:rowOff>
    </xdr:from>
    <xdr:ext cx="534377" cy="259045"/>
    <xdr:sp macro="" textlink="">
      <xdr:nvSpPr>
        <xdr:cNvPr id="482" name="テキスト ボックス 481"/>
        <xdr:cNvSpPr txBox="1"/>
      </xdr:nvSpPr>
      <xdr:spPr>
        <a:xfrm>
          <a:off x="7594111" y="16665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99206</xdr:rowOff>
    </xdr:from>
    <xdr:to>
      <xdr:col>36</xdr:col>
      <xdr:colOff>165100</xdr:colOff>
      <xdr:row>99</xdr:row>
      <xdr:rowOff>29356</xdr:rowOff>
    </xdr:to>
    <xdr:sp macro="" textlink="">
      <xdr:nvSpPr>
        <xdr:cNvPr id="483" name="フローチャート: 判断 482"/>
        <xdr:cNvSpPr/>
      </xdr:nvSpPr>
      <xdr:spPr>
        <a:xfrm>
          <a:off x="6921500" y="1690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45883</xdr:rowOff>
    </xdr:from>
    <xdr:ext cx="534377" cy="259045"/>
    <xdr:sp macro="" textlink="">
      <xdr:nvSpPr>
        <xdr:cNvPr id="484" name="テキスト ボックス 483"/>
        <xdr:cNvSpPr txBox="1"/>
      </xdr:nvSpPr>
      <xdr:spPr>
        <a:xfrm>
          <a:off x="6705111" y="1667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5" name="テキスト ボックス 48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6" name="テキスト ボックス 48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7" name="テキスト ボックス 48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8" name="テキスト ボックス 48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9" name="テキスト ボックス 48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152095</xdr:rowOff>
    </xdr:from>
    <xdr:to>
      <xdr:col>55</xdr:col>
      <xdr:colOff>50800</xdr:colOff>
      <xdr:row>99</xdr:row>
      <xdr:rowOff>82245</xdr:rowOff>
    </xdr:to>
    <xdr:sp macro="" textlink="">
      <xdr:nvSpPr>
        <xdr:cNvPr id="490" name="楕円 489"/>
        <xdr:cNvSpPr/>
      </xdr:nvSpPr>
      <xdr:spPr>
        <a:xfrm>
          <a:off x="10426700" y="16954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67022</xdr:rowOff>
    </xdr:from>
    <xdr:ext cx="534377" cy="259045"/>
    <xdr:sp macro="" textlink="">
      <xdr:nvSpPr>
        <xdr:cNvPr id="491" name="普通建設事業費 （ うち更新整備　）該当値テキスト"/>
        <xdr:cNvSpPr txBox="1"/>
      </xdr:nvSpPr>
      <xdr:spPr>
        <a:xfrm>
          <a:off x="10528300" y="1686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158593</xdr:rowOff>
    </xdr:from>
    <xdr:to>
      <xdr:col>50</xdr:col>
      <xdr:colOff>165100</xdr:colOff>
      <xdr:row>98</xdr:row>
      <xdr:rowOff>88743</xdr:rowOff>
    </xdr:to>
    <xdr:sp macro="" textlink="">
      <xdr:nvSpPr>
        <xdr:cNvPr id="492" name="楕円 491"/>
        <xdr:cNvSpPr/>
      </xdr:nvSpPr>
      <xdr:spPr>
        <a:xfrm>
          <a:off x="9588500" y="1678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105270</xdr:rowOff>
    </xdr:from>
    <xdr:ext cx="534377" cy="259045"/>
    <xdr:sp macro="" textlink="">
      <xdr:nvSpPr>
        <xdr:cNvPr id="493" name="テキスト ボックス 492"/>
        <xdr:cNvSpPr txBox="1"/>
      </xdr:nvSpPr>
      <xdr:spPr>
        <a:xfrm>
          <a:off x="9372111" y="1656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118782</xdr:rowOff>
    </xdr:from>
    <xdr:to>
      <xdr:col>46</xdr:col>
      <xdr:colOff>38100</xdr:colOff>
      <xdr:row>99</xdr:row>
      <xdr:rowOff>48932</xdr:rowOff>
    </xdr:to>
    <xdr:sp macro="" textlink="">
      <xdr:nvSpPr>
        <xdr:cNvPr id="494" name="楕円 493"/>
        <xdr:cNvSpPr/>
      </xdr:nvSpPr>
      <xdr:spPr>
        <a:xfrm>
          <a:off x="8699500" y="1692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40059</xdr:rowOff>
    </xdr:from>
    <xdr:ext cx="534377" cy="259045"/>
    <xdr:sp macro="" textlink="">
      <xdr:nvSpPr>
        <xdr:cNvPr id="495" name="テキスト ボックス 494"/>
        <xdr:cNvSpPr txBox="1"/>
      </xdr:nvSpPr>
      <xdr:spPr>
        <a:xfrm>
          <a:off x="8483111" y="17013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153691</xdr:rowOff>
    </xdr:from>
    <xdr:to>
      <xdr:col>41</xdr:col>
      <xdr:colOff>101600</xdr:colOff>
      <xdr:row>99</xdr:row>
      <xdr:rowOff>83841</xdr:rowOff>
    </xdr:to>
    <xdr:sp macro="" textlink="">
      <xdr:nvSpPr>
        <xdr:cNvPr id="496" name="楕円 495"/>
        <xdr:cNvSpPr/>
      </xdr:nvSpPr>
      <xdr:spPr>
        <a:xfrm>
          <a:off x="7810500" y="1695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74968</xdr:rowOff>
    </xdr:from>
    <xdr:ext cx="534377" cy="259045"/>
    <xdr:sp macro="" textlink="">
      <xdr:nvSpPr>
        <xdr:cNvPr id="497" name="テキスト ボックス 496"/>
        <xdr:cNvSpPr txBox="1"/>
      </xdr:nvSpPr>
      <xdr:spPr>
        <a:xfrm>
          <a:off x="7594111" y="1704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138241</xdr:rowOff>
    </xdr:from>
    <xdr:to>
      <xdr:col>36</xdr:col>
      <xdr:colOff>165100</xdr:colOff>
      <xdr:row>99</xdr:row>
      <xdr:rowOff>68391</xdr:rowOff>
    </xdr:to>
    <xdr:sp macro="" textlink="">
      <xdr:nvSpPr>
        <xdr:cNvPr id="498" name="楕円 497"/>
        <xdr:cNvSpPr/>
      </xdr:nvSpPr>
      <xdr:spPr>
        <a:xfrm>
          <a:off x="6921500" y="1694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59518</xdr:rowOff>
    </xdr:from>
    <xdr:ext cx="534377" cy="259045"/>
    <xdr:sp macro="" textlink="">
      <xdr:nvSpPr>
        <xdr:cNvPr id="499" name="テキスト ボックス 498"/>
        <xdr:cNvSpPr txBox="1"/>
      </xdr:nvSpPr>
      <xdr:spPr>
        <a:xfrm>
          <a:off x="6705111" y="1703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0" name="正方形/長方形 49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1" name="正方形/長方形 50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2" name="正方形/長方形 50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3" name="正方形/長方形 50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4" name="正方形/長方形 50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5" name="正方形/長方形 50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6" name="正方形/長方形 50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7" name="正方形/長方形 50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8" name="テキスト ボックス 50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9" name="直線コネクタ 50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0" name="直線コネクタ 50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1" name="テキスト ボックス 51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2" name="直線コネクタ 51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3" name="テキスト ボックス 51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4" name="直線コネクタ 51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5" name="テキスト ボックス 51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6" name="直線コネクタ 51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7" name="テキスト ボックス 51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8" name="直線コネクタ 51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9" name="テキスト ボックス 51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0" name="直線コネクタ 51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21" name="テキスト ボックス 52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2" name="直線コネクタ 52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3" name="テキスト ボックス 52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30690</xdr:rowOff>
    </xdr:from>
    <xdr:to>
      <xdr:col>85</xdr:col>
      <xdr:colOff>126364</xdr:colOff>
      <xdr:row>39</xdr:row>
      <xdr:rowOff>98878</xdr:rowOff>
    </xdr:to>
    <xdr:cxnSp macro="">
      <xdr:nvCxnSpPr>
        <xdr:cNvPr id="525" name="直線コネクタ 524"/>
        <xdr:cNvCxnSpPr/>
      </xdr:nvCxnSpPr>
      <xdr:spPr>
        <a:xfrm flipV="1">
          <a:off x="16317595" y="5345640"/>
          <a:ext cx="1269" cy="143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6"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7" name="直線コネクタ 526"/>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148817</xdr:rowOff>
    </xdr:from>
    <xdr:ext cx="534377" cy="259045"/>
    <xdr:sp macro="" textlink="">
      <xdr:nvSpPr>
        <xdr:cNvPr id="528" name="災害復旧事業費最大値テキスト"/>
        <xdr:cNvSpPr txBox="1"/>
      </xdr:nvSpPr>
      <xdr:spPr>
        <a:xfrm>
          <a:off x="16370300" y="512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30690</xdr:rowOff>
    </xdr:from>
    <xdr:to>
      <xdr:col>86</xdr:col>
      <xdr:colOff>25400</xdr:colOff>
      <xdr:row>31</xdr:row>
      <xdr:rowOff>30690</xdr:rowOff>
    </xdr:to>
    <xdr:cxnSp macro="">
      <xdr:nvCxnSpPr>
        <xdr:cNvPr id="529" name="直線コネクタ 528"/>
        <xdr:cNvCxnSpPr/>
      </xdr:nvCxnSpPr>
      <xdr:spPr>
        <a:xfrm>
          <a:off x="16230600" y="534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0" name="直線コネクタ 529"/>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97963</xdr:rowOff>
    </xdr:from>
    <xdr:ext cx="469744" cy="259045"/>
    <xdr:sp macro="" textlink="">
      <xdr:nvSpPr>
        <xdr:cNvPr id="531" name="災害復旧事業費平均値テキスト"/>
        <xdr:cNvSpPr txBox="1"/>
      </xdr:nvSpPr>
      <xdr:spPr>
        <a:xfrm>
          <a:off x="16370300" y="6441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75086</xdr:rowOff>
    </xdr:from>
    <xdr:to>
      <xdr:col>85</xdr:col>
      <xdr:colOff>177800</xdr:colOff>
      <xdr:row>39</xdr:row>
      <xdr:rowOff>5236</xdr:rowOff>
    </xdr:to>
    <xdr:sp macro="" textlink="">
      <xdr:nvSpPr>
        <xdr:cNvPr id="532" name="フローチャート: 判断 531"/>
        <xdr:cNvSpPr/>
      </xdr:nvSpPr>
      <xdr:spPr>
        <a:xfrm>
          <a:off x="16268700" y="65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90322</xdr:rowOff>
    </xdr:from>
    <xdr:to>
      <xdr:col>81</xdr:col>
      <xdr:colOff>50800</xdr:colOff>
      <xdr:row>39</xdr:row>
      <xdr:rowOff>98878</xdr:rowOff>
    </xdr:to>
    <xdr:cxnSp macro="">
      <xdr:nvCxnSpPr>
        <xdr:cNvPr id="533" name="直線コネクタ 532"/>
        <xdr:cNvCxnSpPr/>
      </xdr:nvCxnSpPr>
      <xdr:spPr>
        <a:xfrm>
          <a:off x="14592300" y="6776872"/>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55198</xdr:rowOff>
    </xdr:from>
    <xdr:to>
      <xdr:col>81</xdr:col>
      <xdr:colOff>101600</xdr:colOff>
      <xdr:row>38</xdr:row>
      <xdr:rowOff>156798</xdr:rowOff>
    </xdr:to>
    <xdr:sp macro="" textlink="">
      <xdr:nvSpPr>
        <xdr:cNvPr id="534" name="フローチャート: 判断 533"/>
        <xdr:cNvSpPr/>
      </xdr:nvSpPr>
      <xdr:spPr>
        <a:xfrm>
          <a:off x="15430500" y="657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1875</xdr:rowOff>
    </xdr:from>
    <xdr:ext cx="534377" cy="259045"/>
    <xdr:sp macro="" textlink="">
      <xdr:nvSpPr>
        <xdr:cNvPr id="535" name="テキスト ボックス 534"/>
        <xdr:cNvSpPr txBox="1"/>
      </xdr:nvSpPr>
      <xdr:spPr>
        <a:xfrm>
          <a:off x="15214111" y="6345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90322</xdr:rowOff>
    </xdr:from>
    <xdr:to>
      <xdr:col>76</xdr:col>
      <xdr:colOff>114300</xdr:colOff>
      <xdr:row>39</xdr:row>
      <xdr:rowOff>93392</xdr:rowOff>
    </xdr:to>
    <xdr:cxnSp macro="">
      <xdr:nvCxnSpPr>
        <xdr:cNvPr id="536" name="直線コネクタ 535"/>
        <xdr:cNvCxnSpPr/>
      </xdr:nvCxnSpPr>
      <xdr:spPr>
        <a:xfrm flipV="1">
          <a:off x="13703300" y="677687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69142</xdr:rowOff>
    </xdr:from>
    <xdr:to>
      <xdr:col>76</xdr:col>
      <xdr:colOff>165100</xdr:colOff>
      <xdr:row>38</xdr:row>
      <xdr:rowOff>170742</xdr:rowOff>
    </xdr:to>
    <xdr:sp macro="" textlink="">
      <xdr:nvSpPr>
        <xdr:cNvPr id="537" name="フローチャート: 判断 536"/>
        <xdr:cNvSpPr/>
      </xdr:nvSpPr>
      <xdr:spPr>
        <a:xfrm>
          <a:off x="14541500" y="6584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15819</xdr:rowOff>
    </xdr:from>
    <xdr:ext cx="469744" cy="259045"/>
    <xdr:sp macro="" textlink="">
      <xdr:nvSpPr>
        <xdr:cNvPr id="538" name="テキスト ボックス 537"/>
        <xdr:cNvSpPr txBox="1"/>
      </xdr:nvSpPr>
      <xdr:spPr>
        <a:xfrm>
          <a:off x="14357428" y="6359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93392</xdr:rowOff>
    </xdr:from>
    <xdr:to>
      <xdr:col>71</xdr:col>
      <xdr:colOff>177800</xdr:colOff>
      <xdr:row>39</xdr:row>
      <xdr:rowOff>98878</xdr:rowOff>
    </xdr:to>
    <xdr:cxnSp macro="">
      <xdr:nvCxnSpPr>
        <xdr:cNvPr id="539" name="直線コネクタ 538"/>
        <xdr:cNvCxnSpPr/>
      </xdr:nvCxnSpPr>
      <xdr:spPr>
        <a:xfrm flipV="1">
          <a:off x="12814300" y="6779942"/>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92835</xdr:rowOff>
    </xdr:from>
    <xdr:to>
      <xdr:col>72</xdr:col>
      <xdr:colOff>38100</xdr:colOff>
      <xdr:row>39</xdr:row>
      <xdr:rowOff>22985</xdr:rowOff>
    </xdr:to>
    <xdr:sp macro="" textlink="">
      <xdr:nvSpPr>
        <xdr:cNvPr id="540" name="フローチャート: 判断 539"/>
        <xdr:cNvSpPr/>
      </xdr:nvSpPr>
      <xdr:spPr>
        <a:xfrm>
          <a:off x="13652500" y="6607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39512</xdr:rowOff>
    </xdr:from>
    <xdr:ext cx="469744" cy="259045"/>
    <xdr:sp macro="" textlink="">
      <xdr:nvSpPr>
        <xdr:cNvPr id="541" name="テキスト ボックス 540"/>
        <xdr:cNvSpPr txBox="1"/>
      </xdr:nvSpPr>
      <xdr:spPr>
        <a:xfrm>
          <a:off x="13468428" y="638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123386</xdr:rowOff>
    </xdr:from>
    <xdr:to>
      <xdr:col>67</xdr:col>
      <xdr:colOff>101600</xdr:colOff>
      <xdr:row>39</xdr:row>
      <xdr:rowOff>53536</xdr:rowOff>
    </xdr:to>
    <xdr:sp macro="" textlink="">
      <xdr:nvSpPr>
        <xdr:cNvPr id="542" name="フローチャート: 判断 541"/>
        <xdr:cNvSpPr/>
      </xdr:nvSpPr>
      <xdr:spPr>
        <a:xfrm>
          <a:off x="12763500" y="663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70063</xdr:rowOff>
    </xdr:from>
    <xdr:ext cx="469744" cy="259045"/>
    <xdr:sp macro="" textlink="">
      <xdr:nvSpPr>
        <xdr:cNvPr id="543" name="テキスト ボックス 542"/>
        <xdr:cNvSpPr txBox="1"/>
      </xdr:nvSpPr>
      <xdr:spPr>
        <a:xfrm>
          <a:off x="12579428" y="641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4" name="テキスト ボックス 54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5" name="テキスト ボックス 54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6" name="テキスト ボックス 54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7" name="テキスト ボックス 54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8" name="テキスト ボックス 54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9" name="楕円 548"/>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0"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1" name="楕円 550"/>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52" name="テキスト ボックス 551"/>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39522</xdr:rowOff>
    </xdr:from>
    <xdr:to>
      <xdr:col>76</xdr:col>
      <xdr:colOff>165100</xdr:colOff>
      <xdr:row>39</xdr:row>
      <xdr:rowOff>141122</xdr:rowOff>
    </xdr:to>
    <xdr:sp macro="" textlink="">
      <xdr:nvSpPr>
        <xdr:cNvPr id="553" name="楕円 552"/>
        <xdr:cNvSpPr/>
      </xdr:nvSpPr>
      <xdr:spPr>
        <a:xfrm>
          <a:off x="14541500" y="6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132249</xdr:rowOff>
    </xdr:from>
    <xdr:ext cx="378565" cy="259045"/>
    <xdr:sp macro="" textlink="">
      <xdr:nvSpPr>
        <xdr:cNvPr id="554" name="テキスト ボックス 553"/>
        <xdr:cNvSpPr txBox="1"/>
      </xdr:nvSpPr>
      <xdr:spPr>
        <a:xfrm>
          <a:off x="14403017" y="6818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42592</xdr:rowOff>
    </xdr:from>
    <xdr:to>
      <xdr:col>72</xdr:col>
      <xdr:colOff>38100</xdr:colOff>
      <xdr:row>39</xdr:row>
      <xdr:rowOff>144192</xdr:rowOff>
    </xdr:to>
    <xdr:sp macro="" textlink="">
      <xdr:nvSpPr>
        <xdr:cNvPr id="555" name="楕円 554"/>
        <xdr:cNvSpPr/>
      </xdr:nvSpPr>
      <xdr:spPr>
        <a:xfrm>
          <a:off x="13652500" y="6729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135319</xdr:rowOff>
    </xdr:from>
    <xdr:ext cx="378565" cy="259045"/>
    <xdr:sp macro="" textlink="">
      <xdr:nvSpPr>
        <xdr:cNvPr id="556" name="テキスト ボックス 555"/>
        <xdr:cNvSpPr txBox="1"/>
      </xdr:nvSpPr>
      <xdr:spPr>
        <a:xfrm>
          <a:off x="13514017" y="68218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7" name="楕円 556"/>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8" name="テキスト ボックス 557"/>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9" name="正方形/長方形 55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0" name="正方形/長方形 55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1" name="正方形/長方形 56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2" name="正方形/長方形 56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3" name="正方形/長方形 56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4" name="正方形/長方形 56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5" name="正方形/長方形 56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6" name="正方形/長方形 56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7" name="テキスト ボックス 56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8" name="直線コネクタ 56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0" name="テキスト ボックス 56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2" name="テキスト ボックス 57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4" name="直線コネクタ 57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8" name="直線コネクタ 57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9" name="直線コネクタ 57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フローチャート: 判断 58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2" name="直線コネクタ 58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3" name="フローチャート: 判断 58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4" name="テキスト ボックス 58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5" name="直線コネクタ 58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6" name="フローチャート: 判断 58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7" name="テキスト ボックス 58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8" name="直線コネクタ 58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9" name="フローチャート: 判断 58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0" name="テキスト ボックス 58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フローチャート: 判断 59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2" name="テキスト ボックス 59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8" name="楕円 59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0" name="楕円 59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1" name="テキスト ボックス 60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2" name="楕円 60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3" name="テキスト ボックス 60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4" name="楕円 60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5" name="テキスト ボックス 60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6" name="楕円 60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7" name="テキスト ボックス 60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21" name="テキスト ボックス 62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3" name="テキスト ボックス 62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5" name="テキスト ボックス 62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7" name="テキスト ボックス 62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109120</xdr:rowOff>
    </xdr:from>
    <xdr:to>
      <xdr:col>85</xdr:col>
      <xdr:colOff>126364</xdr:colOff>
      <xdr:row>78</xdr:row>
      <xdr:rowOff>166325</xdr:rowOff>
    </xdr:to>
    <xdr:cxnSp macro="">
      <xdr:nvCxnSpPr>
        <xdr:cNvPr id="633" name="直線コネクタ 632"/>
        <xdr:cNvCxnSpPr/>
      </xdr:nvCxnSpPr>
      <xdr:spPr>
        <a:xfrm flipV="1">
          <a:off x="16317595" y="11939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170152</xdr:rowOff>
    </xdr:from>
    <xdr:ext cx="534377" cy="259045"/>
    <xdr:sp macro="" textlink="">
      <xdr:nvSpPr>
        <xdr:cNvPr id="634" name="公債費最小値テキスト"/>
        <xdr:cNvSpPr txBox="1"/>
      </xdr:nvSpPr>
      <xdr:spPr>
        <a:xfrm>
          <a:off x="16370300" y="1354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166325</xdr:rowOff>
    </xdr:from>
    <xdr:to>
      <xdr:col>86</xdr:col>
      <xdr:colOff>25400</xdr:colOff>
      <xdr:row>78</xdr:row>
      <xdr:rowOff>166325</xdr:rowOff>
    </xdr:to>
    <xdr:cxnSp macro="">
      <xdr:nvCxnSpPr>
        <xdr:cNvPr id="635" name="直線コネクタ 634"/>
        <xdr:cNvCxnSpPr/>
      </xdr:nvCxnSpPr>
      <xdr:spPr>
        <a:xfrm>
          <a:off x="16230600" y="135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55797</xdr:rowOff>
    </xdr:from>
    <xdr:ext cx="599010" cy="259045"/>
    <xdr:sp macro="" textlink="">
      <xdr:nvSpPr>
        <xdr:cNvPr id="636" name="公債費最大値テキスト"/>
        <xdr:cNvSpPr txBox="1"/>
      </xdr:nvSpPr>
      <xdr:spPr>
        <a:xfrm>
          <a:off x="16370300" y="11714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109120</xdr:rowOff>
    </xdr:from>
    <xdr:to>
      <xdr:col>86</xdr:col>
      <xdr:colOff>25400</xdr:colOff>
      <xdr:row>69</xdr:row>
      <xdr:rowOff>109120</xdr:rowOff>
    </xdr:to>
    <xdr:cxnSp macro="">
      <xdr:nvCxnSpPr>
        <xdr:cNvPr id="637" name="直線コネクタ 636"/>
        <xdr:cNvCxnSpPr/>
      </xdr:nvCxnSpPr>
      <xdr:spPr>
        <a:xfrm>
          <a:off x="16230600" y="1193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73716</xdr:rowOff>
    </xdr:from>
    <xdr:to>
      <xdr:col>85</xdr:col>
      <xdr:colOff>127000</xdr:colOff>
      <xdr:row>78</xdr:row>
      <xdr:rowOff>109156</xdr:rowOff>
    </xdr:to>
    <xdr:cxnSp macro="">
      <xdr:nvCxnSpPr>
        <xdr:cNvPr id="638" name="直線コネクタ 637"/>
        <xdr:cNvCxnSpPr/>
      </xdr:nvCxnSpPr>
      <xdr:spPr>
        <a:xfrm flipV="1">
          <a:off x="15481300" y="13446816"/>
          <a:ext cx="838200" cy="3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160590</xdr:rowOff>
    </xdr:from>
    <xdr:ext cx="534377" cy="259045"/>
    <xdr:sp macro="" textlink="">
      <xdr:nvSpPr>
        <xdr:cNvPr id="639" name="公債費平均値テキスト"/>
        <xdr:cNvSpPr txBox="1"/>
      </xdr:nvSpPr>
      <xdr:spPr>
        <a:xfrm>
          <a:off x="16370300" y="13190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137713</xdr:rowOff>
    </xdr:from>
    <xdr:to>
      <xdr:col>85</xdr:col>
      <xdr:colOff>177800</xdr:colOff>
      <xdr:row>78</xdr:row>
      <xdr:rowOff>67863</xdr:rowOff>
    </xdr:to>
    <xdr:sp macro="" textlink="">
      <xdr:nvSpPr>
        <xdr:cNvPr id="640" name="フローチャート: 判断 639"/>
        <xdr:cNvSpPr/>
      </xdr:nvSpPr>
      <xdr:spPr>
        <a:xfrm>
          <a:off x="16268700" y="1333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109156</xdr:rowOff>
    </xdr:from>
    <xdr:to>
      <xdr:col>81</xdr:col>
      <xdr:colOff>50800</xdr:colOff>
      <xdr:row>78</xdr:row>
      <xdr:rowOff>109443</xdr:rowOff>
    </xdr:to>
    <xdr:cxnSp macro="">
      <xdr:nvCxnSpPr>
        <xdr:cNvPr id="641" name="直線コネクタ 640"/>
        <xdr:cNvCxnSpPr/>
      </xdr:nvCxnSpPr>
      <xdr:spPr>
        <a:xfrm flipV="1">
          <a:off x="14592300" y="13482256"/>
          <a:ext cx="889000" cy="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145952</xdr:rowOff>
    </xdr:from>
    <xdr:to>
      <xdr:col>81</xdr:col>
      <xdr:colOff>101600</xdr:colOff>
      <xdr:row>78</xdr:row>
      <xdr:rowOff>76102</xdr:rowOff>
    </xdr:to>
    <xdr:sp macro="" textlink="">
      <xdr:nvSpPr>
        <xdr:cNvPr id="642" name="フローチャート: 判断 641"/>
        <xdr:cNvSpPr/>
      </xdr:nvSpPr>
      <xdr:spPr>
        <a:xfrm>
          <a:off x="15430500" y="1334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92629</xdr:rowOff>
    </xdr:from>
    <xdr:ext cx="534377" cy="259045"/>
    <xdr:sp macro="" textlink="">
      <xdr:nvSpPr>
        <xdr:cNvPr id="643" name="テキスト ボックス 642"/>
        <xdr:cNvSpPr txBox="1"/>
      </xdr:nvSpPr>
      <xdr:spPr>
        <a:xfrm>
          <a:off x="15214111" y="1312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109443</xdr:rowOff>
    </xdr:from>
    <xdr:to>
      <xdr:col>76</xdr:col>
      <xdr:colOff>114300</xdr:colOff>
      <xdr:row>78</xdr:row>
      <xdr:rowOff>118528</xdr:rowOff>
    </xdr:to>
    <xdr:cxnSp macro="">
      <xdr:nvCxnSpPr>
        <xdr:cNvPr id="644" name="直線コネクタ 643"/>
        <xdr:cNvCxnSpPr/>
      </xdr:nvCxnSpPr>
      <xdr:spPr>
        <a:xfrm flipV="1">
          <a:off x="13703300" y="13482543"/>
          <a:ext cx="8890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160700</xdr:rowOff>
    </xdr:from>
    <xdr:to>
      <xdr:col>76</xdr:col>
      <xdr:colOff>165100</xdr:colOff>
      <xdr:row>78</xdr:row>
      <xdr:rowOff>90850</xdr:rowOff>
    </xdr:to>
    <xdr:sp macro="" textlink="">
      <xdr:nvSpPr>
        <xdr:cNvPr id="645" name="フローチャート: 判断 644"/>
        <xdr:cNvSpPr/>
      </xdr:nvSpPr>
      <xdr:spPr>
        <a:xfrm>
          <a:off x="145415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107377</xdr:rowOff>
    </xdr:from>
    <xdr:ext cx="534377" cy="259045"/>
    <xdr:sp macro="" textlink="">
      <xdr:nvSpPr>
        <xdr:cNvPr id="646" name="テキスト ボックス 645"/>
        <xdr:cNvSpPr txBox="1"/>
      </xdr:nvSpPr>
      <xdr:spPr>
        <a:xfrm>
          <a:off x="14325111" y="13137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118528</xdr:rowOff>
    </xdr:from>
    <xdr:to>
      <xdr:col>71</xdr:col>
      <xdr:colOff>177800</xdr:colOff>
      <xdr:row>78</xdr:row>
      <xdr:rowOff>128426</xdr:rowOff>
    </xdr:to>
    <xdr:cxnSp macro="">
      <xdr:nvCxnSpPr>
        <xdr:cNvPr id="647" name="直線コネクタ 646"/>
        <xdr:cNvCxnSpPr/>
      </xdr:nvCxnSpPr>
      <xdr:spPr>
        <a:xfrm flipV="1">
          <a:off x="12814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41377</xdr:rowOff>
    </xdr:from>
    <xdr:to>
      <xdr:col>72</xdr:col>
      <xdr:colOff>38100</xdr:colOff>
      <xdr:row>78</xdr:row>
      <xdr:rowOff>142977</xdr:rowOff>
    </xdr:to>
    <xdr:sp macro="" textlink="">
      <xdr:nvSpPr>
        <xdr:cNvPr id="648" name="フローチャート: 判断 647"/>
        <xdr:cNvSpPr/>
      </xdr:nvSpPr>
      <xdr:spPr>
        <a:xfrm>
          <a:off x="13652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159504</xdr:rowOff>
    </xdr:from>
    <xdr:ext cx="534377" cy="259045"/>
    <xdr:sp macro="" textlink="">
      <xdr:nvSpPr>
        <xdr:cNvPr id="649" name="テキスト ボックス 648"/>
        <xdr:cNvSpPr txBox="1"/>
      </xdr:nvSpPr>
      <xdr:spPr>
        <a:xfrm>
          <a:off x="13436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42472</xdr:rowOff>
    </xdr:from>
    <xdr:to>
      <xdr:col>67</xdr:col>
      <xdr:colOff>101600</xdr:colOff>
      <xdr:row>78</xdr:row>
      <xdr:rowOff>144072</xdr:rowOff>
    </xdr:to>
    <xdr:sp macro="" textlink="">
      <xdr:nvSpPr>
        <xdr:cNvPr id="650" name="フローチャート: 判断 649"/>
        <xdr:cNvSpPr/>
      </xdr:nvSpPr>
      <xdr:spPr>
        <a:xfrm>
          <a:off x="12763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160599</xdr:rowOff>
    </xdr:from>
    <xdr:ext cx="534377" cy="259045"/>
    <xdr:sp macro="" textlink="">
      <xdr:nvSpPr>
        <xdr:cNvPr id="651" name="テキスト ボックス 650"/>
        <xdr:cNvSpPr txBox="1"/>
      </xdr:nvSpPr>
      <xdr:spPr>
        <a:xfrm>
          <a:off x="12547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22916</xdr:rowOff>
    </xdr:from>
    <xdr:to>
      <xdr:col>85</xdr:col>
      <xdr:colOff>177800</xdr:colOff>
      <xdr:row>78</xdr:row>
      <xdr:rowOff>124516</xdr:rowOff>
    </xdr:to>
    <xdr:sp macro="" textlink="">
      <xdr:nvSpPr>
        <xdr:cNvPr id="657" name="楕円 656"/>
        <xdr:cNvSpPr/>
      </xdr:nvSpPr>
      <xdr:spPr>
        <a:xfrm>
          <a:off x="16268700" y="13396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116139</xdr:rowOff>
    </xdr:from>
    <xdr:ext cx="534377" cy="259045"/>
    <xdr:sp macro="" textlink="">
      <xdr:nvSpPr>
        <xdr:cNvPr id="658" name="公債費該当値テキスト"/>
        <xdr:cNvSpPr txBox="1"/>
      </xdr:nvSpPr>
      <xdr:spPr>
        <a:xfrm>
          <a:off x="16370300" y="1331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58356</xdr:rowOff>
    </xdr:from>
    <xdr:to>
      <xdr:col>81</xdr:col>
      <xdr:colOff>101600</xdr:colOff>
      <xdr:row>78</xdr:row>
      <xdr:rowOff>159956</xdr:rowOff>
    </xdr:to>
    <xdr:sp macro="" textlink="">
      <xdr:nvSpPr>
        <xdr:cNvPr id="659" name="楕円 658"/>
        <xdr:cNvSpPr/>
      </xdr:nvSpPr>
      <xdr:spPr>
        <a:xfrm>
          <a:off x="15430500" y="1343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151083</xdr:rowOff>
    </xdr:from>
    <xdr:ext cx="534377" cy="259045"/>
    <xdr:sp macro="" textlink="">
      <xdr:nvSpPr>
        <xdr:cNvPr id="660" name="テキスト ボックス 659"/>
        <xdr:cNvSpPr txBox="1"/>
      </xdr:nvSpPr>
      <xdr:spPr>
        <a:xfrm>
          <a:off x="15214111" y="1352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58643</xdr:rowOff>
    </xdr:from>
    <xdr:to>
      <xdr:col>76</xdr:col>
      <xdr:colOff>165100</xdr:colOff>
      <xdr:row>78</xdr:row>
      <xdr:rowOff>160243</xdr:rowOff>
    </xdr:to>
    <xdr:sp macro="" textlink="">
      <xdr:nvSpPr>
        <xdr:cNvPr id="661" name="楕円 660"/>
        <xdr:cNvSpPr/>
      </xdr:nvSpPr>
      <xdr:spPr>
        <a:xfrm>
          <a:off x="145415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151370</xdr:rowOff>
    </xdr:from>
    <xdr:ext cx="534377" cy="259045"/>
    <xdr:sp macro="" textlink="">
      <xdr:nvSpPr>
        <xdr:cNvPr id="662" name="テキスト ボックス 661"/>
        <xdr:cNvSpPr txBox="1"/>
      </xdr:nvSpPr>
      <xdr:spPr>
        <a:xfrm>
          <a:off x="14325111" y="1352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67728</xdr:rowOff>
    </xdr:from>
    <xdr:to>
      <xdr:col>72</xdr:col>
      <xdr:colOff>38100</xdr:colOff>
      <xdr:row>78</xdr:row>
      <xdr:rowOff>169328</xdr:rowOff>
    </xdr:to>
    <xdr:sp macro="" textlink="">
      <xdr:nvSpPr>
        <xdr:cNvPr id="663" name="楕円 662"/>
        <xdr:cNvSpPr/>
      </xdr:nvSpPr>
      <xdr:spPr>
        <a:xfrm>
          <a:off x="13652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160455</xdr:rowOff>
    </xdr:from>
    <xdr:ext cx="534377" cy="259045"/>
    <xdr:sp macro="" textlink="">
      <xdr:nvSpPr>
        <xdr:cNvPr id="664" name="テキスト ボックス 663"/>
        <xdr:cNvSpPr txBox="1"/>
      </xdr:nvSpPr>
      <xdr:spPr>
        <a:xfrm>
          <a:off x="13436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77626</xdr:rowOff>
    </xdr:from>
    <xdr:to>
      <xdr:col>67</xdr:col>
      <xdr:colOff>101600</xdr:colOff>
      <xdr:row>79</xdr:row>
      <xdr:rowOff>7776</xdr:rowOff>
    </xdr:to>
    <xdr:sp macro="" textlink="">
      <xdr:nvSpPr>
        <xdr:cNvPr id="665" name="楕円 664"/>
        <xdr:cNvSpPr/>
      </xdr:nvSpPr>
      <xdr:spPr>
        <a:xfrm>
          <a:off x="12763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170353</xdr:rowOff>
    </xdr:from>
    <xdr:ext cx="534377" cy="259045"/>
    <xdr:sp macro="" textlink="">
      <xdr:nvSpPr>
        <xdr:cNvPr id="666" name="テキスト ボックス 665"/>
        <xdr:cNvSpPr txBox="1"/>
      </xdr:nvSpPr>
      <xdr:spPr>
        <a:xfrm>
          <a:off x="12547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80" name="テキスト ボックス 67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8" name="テキスト ボックス 68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70580</xdr:rowOff>
    </xdr:from>
    <xdr:to>
      <xdr:col>85</xdr:col>
      <xdr:colOff>126364</xdr:colOff>
      <xdr:row>99</xdr:row>
      <xdr:rowOff>42543</xdr:rowOff>
    </xdr:to>
    <xdr:cxnSp macro="">
      <xdr:nvCxnSpPr>
        <xdr:cNvPr id="690" name="直線コネクタ 689"/>
        <xdr:cNvCxnSpPr/>
      </xdr:nvCxnSpPr>
      <xdr:spPr>
        <a:xfrm flipV="1">
          <a:off x="16317595" y="15501080"/>
          <a:ext cx="1269" cy="151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46370</xdr:rowOff>
    </xdr:from>
    <xdr:ext cx="469744" cy="259045"/>
    <xdr:sp macro="" textlink="">
      <xdr:nvSpPr>
        <xdr:cNvPr id="691" name="積立金最小値テキスト"/>
        <xdr:cNvSpPr txBox="1"/>
      </xdr:nvSpPr>
      <xdr:spPr>
        <a:xfrm>
          <a:off x="16370300" y="1701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42543</xdr:rowOff>
    </xdr:from>
    <xdr:to>
      <xdr:col>86</xdr:col>
      <xdr:colOff>25400</xdr:colOff>
      <xdr:row>99</xdr:row>
      <xdr:rowOff>42543</xdr:rowOff>
    </xdr:to>
    <xdr:cxnSp macro="">
      <xdr:nvCxnSpPr>
        <xdr:cNvPr id="692" name="直線コネクタ 691"/>
        <xdr:cNvCxnSpPr/>
      </xdr:nvCxnSpPr>
      <xdr:spPr>
        <a:xfrm>
          <a:off x="16230600" y="17016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17257</xdr:rowOff>
    </xdr:from>
    <xdr:ext cx="599010" cy="259045"/>
    <xdr:sp macro="" textlink="">
      <xdr:nvSpPr>
        <xdr:cNvPr id="693" name="積立金最大値テキスト"/>
        <xdr:cNvSpPr txBox="1"/>
      </xdr:nvSpPr>
      <xdr:spPr>
        <a:xfrm>
          <a:off x="16370300" y="152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70580</xdr:rowOff>
    </xdr:from>
    <xdr:to>
      <xdr:col>86</xdr:col>
      <xdr:colOff>25400</xdr:colOff>
      <xdr:row>90</xdr:row>
      <xdr:rowOff>70580</xdr:rowOff>
    </xdr:to>
    <xdr:cxnSp macro="">
      <xdr:nvCxnSpPr>
        <xdr:cNvPr id="694" name="直線コネクタ 693"/>
        <xdr:cNvCxnSpPr/>
      </xdr:nvCxnSpPr>
      <xdr:spPr>
        <a:xfrm>
          <a:off x="16230600" y="1550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142063</xdr:rowOff>
    </xdr:from>
    <xdr:to>
      <xdr:col>85</xdr:col>
      <xdr:colOff>127000</xdr:colOff>
      <xdr:row>98</xdr:row>
      <xdr:rowOff>166427</xdr:rowOff>
    </xdr:to>
    <xdr:cxnSp macro="">
      <xdr:nvCxnSpPr>
        <xdr:cNvPr id="695" name="直線コネクタ 694"/>
        <xdr:cNvCxnSpPr/>
      </xdr:nvCxnSpPr>
      <xdr:spPr>
        <a:xfrm>
          <a:off x="15481300" y="16944163"/>
          <a:ext cx="838200" cy="2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104224</xdr:rowOff>
    </xdr:from>
    <xdr:ext cx="534377" cy="259045"/>
    <xdr:sp macro="" textlink="">
      <xdr:nvSpPr>
        <xdr:cNvPr id="696" name="積立金平均値テキスト"/>
        <xdr:cNvSpPr txBox="1"/>
      </xdr:nvSpPr>
      <xdr:spPr>
        <a:xfrm>
          <a:off x="16370300" y="16734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81347</xdr:rowOff>
    </xdr:from>
    <xdr:to>
      <xdr:col>85</xdr:col>
      <xdr:colOff>177800</xdr:colOff>
      <xdr:row>99</xdr:row>
      <xdr:rowOff>11497</xdr:rowOff>
    </xdr:to>
    <xdr:sp macro="" textlink="">
      <xdr:nvSpPr>
        <xdr:cNvPr id="697" name="フローチャート: 判断 696"/>
        <xdr:cNvSpPr/>
      </xdr:nvSpPr>
      <xdr:spPr>
        <a:xfrm>
          <a:off x="16268700" y="16883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142063</xdr:rowOff>
    </xdr:from>
    <xdr:to>
      <xdr:col>81</xdr:col>
      <xdr:colOff>50800</xdr:colOff>
      <xdr:row>99</xdr:row>
      <xdr:rowOff>17123</xdr:rowOff>
    </xdr:to>
    <xdr:cxnSp macro="">
      <xdr:nvCxnSpPr>
        <xdr:cNvPr id="698" name="直線コネクタ 697"/>
        <xdr:cNvCxnSpPr/>
      </xdr:nvCxnSpPr>
      <xdr:spPr>
        <a:xfrm flipV="1">
          <a:off x="14592300" y="16944163"/>
          <a:ext cx="889000" cy="4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72574</xdr:rowOff>
    </xdr:from>
    <xdr:to>
      <xdr:col>81</xdr:col>
      <xdr:colOff>101600</xdr:colOff>
      <xdr:row>99</xdr:row>
      <xdr:rowOff>2724</xdr:rowOff>
    </xdr:to>
    <xdr:sp macro="" textlink="">
      <xdr:nvSpPr>
        <xdr:cNvPr id="699" name="フローチャート: 判断 698"/>
        <xdr:cNvSpPr/>
      </xdr:nvSpPr>
      <xdr:spPr>
        <a:xfrm>
          <a:off x="15430500" y="168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19251</xdr:rowOff>
    </xdr:from>
    <xdr:ext cx="534377" cy="259045"/>
    <xdr:sp macro="" textlink="">
      <xdr:nvSpPr>
        <xdr:cNvPr id="700" name="テキスト ボックス 699"/>
        <xdr:cNvSpPr txBox="1"/>
      </xdr:nvSpPr>
      <xdr:spPr>
        <a:xfrm>
          <a:off x="15214111" y="1664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17123</xdr:rowOff>
    </xdr:from>
    <xdr:to>
      <xdr:col>76</xdr:col>
      <xdr:colOff>114300</xdr:colOff>
      <xdr:row>99</xdr:row>
      <xdr:rowOff>23130</xdr:rowOff>
    </xdr:to>
    <xdr:cxnSp macro="">
      <xdr:nvCxnSpPr>
        <xdr:cNvPr id="701" name="直線コネクタ 700"/>
        <xdr:cNvCxnSpPr/>
      </xdr:nvCxnSpPr>
      <xdr:spPr>
        <a:xfrm flipV="1">
          <a:off x="13703300" y="16990673"/>
          <a:ext cx="889000" cy="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104654</xdr:rowOff>
    </xdr:from>
    <xdr:to>
      <xdr:col>76</xdr:col>
      <xdr:colOff>165100</xdr:colOff>
      <xdr:row>99</xdr:row>
      <xdr:rowOff>34804</xdr:rowOff>
    </xdr:to>
    <xdr:sp macro="" textlink="">
      <xdr:nvSpPr>
        <xdr:cNvPr id="702" name="フローチャート: 判断 701"/>
        <xdr:cNvSpPr/>
      </xdr:nvSpPr>
      <xdr:spPr>
        <a:xfrm>
          <a:off x="14541500" y="1690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51331</xdr:rowOff>
    </xdr:from>
    <xdr:ext cx="534377" cy="259045"/>
    <xdr:sp macro="" textlink="">
      <xdr:nvSpPr>
        <xdr:cNvPr id="703" name="テキスト ボックス 702"/>
        <xdr:cNvSpPr txBox="1"/>
      </xdr:nvSpPr>
      <xdr:spPr>
        <a:xfrm>
          <a:off x="14325111" y="16681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23130</xdr:rowOff>
    </xdr:from>
    <xdr:to>
      <xdr:col>71</xdr:col>
      <xdr:colOff>177800</xdr:colOff>
      <xdr:row>99</xdr:row>
      <xdr:rowOff>26746</xdr:rowOff>
    </xdr:to>
    <xdr:cxnSp macro="">
      <xdr:nvCxnSpPr>
        <xdr:cNvPr id="704" name="直線コネクタ 703"/>
        <xdr:cNvCxnSpPr/>
      </xdr:nvCxnSpPr>
      <xdr:spPr>
        <a:xfrm flipV="1">
          <a:off x="12814300" y="16996680"/>
          <a:ext cx="889000" cy="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137402</xdr:rowOff>
    </xdr:from>
    <xdr:to>
      <xdr:col>72</xdr:col>
      <xdr:colOff>38100</xdr:colOff>
      <xdr:row>99</xdr:row>
      <xdr:rowOff>67552</xdr:rowOff>
    </xdr:to>
    <xdr:sp macro="" textlink="">
      <xdr:nvSpPr>
        <xdr:cNvPr id="705" name="フローチャート: 判断 704"/>
        <xdr:cNvSpPr/>
      </xdr:nvSpPr>
      <xdr:spPr>
        <a:xfrm>
          <a:off x="13652500" y="16939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84079</xdr:rowOff>
    </xdr:from>
    <xdr:ext cx="534377" cy="259045"/>
    <xdr:sp macro="" textlink="">
      <xdr:nvSpPr>
        <xdr:cNvPr id="706" name="テキスト ボックス 705"/>
        <xdr:cNvSpPr txBox="1"/>
      </xdr:nvSpPr>
      <xdr:spPr>
        <a:xfrm>
          <a:off x="13436111" y="1671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136793</xdr:rowOff>
    </xdr:from>
    <xdr:to>
      <xdr:col>67</xdr:col>
      <xdr:colOff>101600</xdr:colOff>
      <xdr:row>99</xdr:row>
      <xdr:rowOff>66943</xdr:rowOff>
    </xdr:to>
    <xdr:sp macro="" textlink="">
      <xdr:nvSpPr>
        <xdr:cNvPr id="707" name="フローチャート: 判断 706"/>
        <xdr:cNvSpPr/>
      </xdr:nvSpPr>
      <xdr:spPr>
        <a:xfrm>
          <a:off x="12763500" y="1693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83470</xdr:rowOff>
    </xdr:from>
    <xdr:ext cx="534377" cy="259045"/>
    <xdr:sp macro="" textlink="">
      <xdr:nvSpPr>
        <xdr:cNvPr id="708" name="テキスト ボックス 707"/>
        <xdr:cNvSpPr txBox="1"/>
      </xdr:nvSpPr>
      <xdr:spPr>
        <a:xfrm>
          <a:off x="12547111" y="1671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115627</xdr:rowOff>
    </xdr:from>
    <xdr:to>
      <xdr:col>85</xdr:col>
      <xdr:colOff>177800</xdr:colOff>
      <xdr:row>99</xdr:row>
      <xdr:rowOff>45777</xdr:rowOff>
    </xdr:to>
    <xdr:sp macro="" textlink="">
      <xdr:nvSpPr>
        <xdr:cNvPr id="714" name="楕円 713"/>
        <xdr:cNvSpPr/>
      </xdr:nvSpPr>
      <xdr:spPr>
        <a:xfrm>
          <a:off x="16268700" y="16917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59774</xdr:rowOff>
    </xdr:from>
    <xdr:ext cx="534377" cy="259045"/>
    <xdr:sp macro="" textlink="">
      <xdr:nvSpPr>
        <xdr:cNvPr id="715" name="積立金該当値テキスト"/>
        <xdr:cNvSpPr txBox="1"/>
      </xdr:nvSpPr>
      <xdr:spPr>
        <a:xfrm>
          <a:off x="16370300" y="16861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91263</xdr:rowOff>
    </xdr:from>
    <xdr:to>
      <xdr:col>81</xdr:col>
      <xdr:colOff>101600</xdr:colOff>
      <xdr:row>99</xdr:row>
      <xdr:rowOff>21413</xdr:rowOff>
    </xdr:to>
    <xdr:sp macro="" textlink="">
      <xdr:nvSpPr>
        <xdr:cNvPr id="716" name="楕円 715"/>
        <xdr:cNvSpPr/>
      </xdr:nvSpPr>
      <xdr:spPr>
        <a:xfrm>
          <a:off x="15430500" y="1689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12540</xdr:rowOff>
    </xdr:from>
    <xdr:ext cx="534377" cy="259045"/>
    <xdr:sp macro="" textlink="">
      <xdr:nvSpPr>
        <xdr:cNvPr id="717" name="テキスト ボックス 716"/>
        <xdr:cNvSpPr txBox="1"/>
      </xdr:nvSpPr>
      <xdr:spPr>
        <a:xfrm>
          <a:off x="15214111" y="16986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137773</xdr:rowOff>
    </xdr:from>
    <xdr:to>
      <xdr:col>76</xdr:col>
      <xdr:colOff>165100</xdr:colOff>
      <xdr:row>99</xdr:row>
      <xdr:rowOff>67923</xdr:rowOff>
    </xdr:to>
    <xdr:sp macro="" textlink="">
      <xdr:nvSpPr>
        <xdr:cNvPr id="718" name="楕円 717"/>
        <xdr:cNvSpPr/>
      </xdr:nvSpPr>
      <xdr:spPr>
        <a:xfrm>
          <a:off x="14541500" y="16939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59050</xdr:rowOff>
    </xdr:from>
    <xdr:ext cx="534377" cy="259045"/>
    <xdr:sp macro="" textlink="">
      <xdr:nvSpPr>
        <xdr:cNvPr id="719" name="テキスト ボックス 718"/>
        <xdr:cNvSpPr txBox="1"/>
      </xdr:nvSpPr>
      <xdr:spPr>
        <a:xfrm>
          <a:off x="14325111" y="1703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143780</xdr:rowOff>
    </xdr:from>
    <xdr:to>
      <xdr:col>72</xdr:col>
      <xdr:colOff>38100</xdr:colOff>
      <xdr:row>99</xdr:row>
      <xdr:rowOff>73930</xdr:rowOff>
    </xdr:to>
    <xdr:sp macro="" textlink="">
      <xdr:nvSpPr>
        <xdr:cNvPr id="720" name="楕円 719"/>
        <xdr:cNvSpPr/>
      </xdr:nvSpPr>
      <xdr:spPr>
        <a:xfrm>
          <a:off x="13652500" y="16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65057</xdr:rowOff>
    </xdr:from>
    <xdr:ext cx="534377" cy="259045"/>
    <xdr:sp macro="" textlink="">
      <xdr:nvSpPr>
        <xdr:cNvPr id="721" name="テキスト ボックス 720"/>
        <xdr:cNvSpPr txBox="1"/>
      </xdr:nvSpPr>
      <xdr:spPr>
        <a:xfrm>
          <a:off x="13436111" y="1703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147396</xdr:rowOff>
    </xdr:from>
    <xdr:to>
      <xdr:col>67</xdr:col>
      <xdr:colOff>101600</xdr:colOff>
      <xdr:row>99</xdr:row>
      <xdr:rowOff>77546</xdr:rowOff>
    </xdr:to>
    <xdr:sp macro="" textlink="">
      <xdr:nvSpPr>
        <xdr:cNvPr id="722" name="楕円 721"/>
        <xdr:cNvSpPr/>
      </xdr:nvSpPr>
      <xdr:spPr>
        <a:xfrm>
          <a:off x="12763500" y="1694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68673</xdr:rowOff>
    </xdr:from>
    <xdr:ext cx="469744" cy="259045"/>
    <xdr:sp macro="" textlink="">
      <xdr:nvSpPr>
        <xdr:cNvPr id="723" name="テキスト ボックス 722"/>
        <xdr:cNvSpPr txBox="1"/>
      </xdr:nvSpPr>
      <xdr:spPr>
        <a:xfrm>
          <a:off x="12579428" y="1704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4" name="直線コネクタ 73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5" name="テキスト ボックス 73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6" name="直線コネクタ 73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7" name="テキスト ボックス 736"/>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8" name="直線コネクタ 73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9" name="テキスト ボックス 738"/>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0" name="直線コネクタ 73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1" name="テキスト ボックス 740"/>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2" name="直線コネクタ 74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3" name="テキスト ボックス 742"/>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4" name="直線コネクタ 74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5" name="テキスト ボックス 74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6" name="直線コネクタ 74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7" name="テキスト ボックス 74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38757</xdr:rowOff>
    </xdr:from>
    <xdr:to>
      <xdr:col>116</xdr:col>
      <xdr:colOff>62864</xdr:colOff>
      <xdr:row>39</xdr:row>
      <xdr:rowOff>98878</xdr:rowOff>
    </xdr:to>
    <xdr:cxnSp macro="">
      <xdr:nvCxnSpPr>
        <xdr:cNvPr id="749" name="直線コネクタ 748"/>
        <xdr:cNvCxnSpPr/>
      </xdr:nvCxnSpPr>
      <xdr:spPr>
        <a:xfrm flipV="1">
          <a:off x="22159595" y="5353707"/>
          <a:ext cx="1269" cy="1431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5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1" name="直線コネクタ 75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156884</xdr:rowOff>
    </xdr:from>
    <xdr:ext cx="534377" cy="259045"/>
    <xdr:sp macro="" textlink="">
      <xdr:nvSpPr>
        <xdr:cNvPr id="752" name="投資及び出資金最大値テキスト"/>
        <xdr:cNvSpPr txBox="1"/>
      </xdr:nvSpPr>
      <xdr:spPr>
        <a:xfrm>
          <a:off x="22212300" y="512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38757</xdr:rowOff>
    </xdr:from>
    <xdr:to>
      <xdr:col>116</xdr:col>
      <xdr:colOff>152400</xdr:colOff>
      <xdr:row>31</xdr:row>
      <xdr:rowOff>38757</xdr:rowOff>
    </xdr:to>
    <xdr:cxnSp macro="">
      <xdr:nvCxnSpPr>
        <xdr:cNvPr id="753" name="直線コネクタ 752"/>
        <xdr:cNvCxnSpPr/>
      </xdr:nvCxnSpPr>
      <xdr:spPr>
        <a:xfrm>
          <a:off x="22072600" y="535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136892</xdr:rowOff>
    </xdr:from>
    <xdr:to>
      <xdr:col>116</xdr:col>
      <xdr:colOff>63500</xdr:colOff>
      <xdr:row>39</xdr:row>
      <xdr:rowOff>19065</xdr:rowOff>
    </xdr:to>
    <xdr:cxnSp macro="">
      <xdr:nvCxnSpPr>
        <xdr:cNvPr id="754" name="直線コネクタ 753"/>
        <xdr:cNvCxnSpPr/>
      </xdr:nvCxnSpPr>
      <xdr:spPr>
        <a:xfrm flipV="1">
          <a:off x="21323300" y="665199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72356</xdr:rowOff>
    </xdr:from>
    <xdr:ext cx="469744" cy="259045"/>
    <xdr:sp macro="" textlink="">
      <xdr:nvSpPr>
        <xdr:cNvPr id="755" name="投資及び出資金平均値テキスト"/>
        <xdr:cNvSpPr txBox="1"/>
      </xdr:nvSpPr>
      <xdr:spPr>
        <a:xfrm>
          <a:off x="22212300" y="6587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93929</xdr:rowOff>
    </xdr:from>
    <xdr:to>
      <xdr:col>116</xdr:col>
      <xdr:colOff>114300</xdr:colOff>
      <xdr:row>39</xdr:row>
      <xdr:rowOff>24079</xdr:rowOff>
    </xdr:to>
    <xdr:sp macro="" textlink="">
      <xdr:nvSpPr>
        <xdr:cNvPr id="756" name="フローチャート: 判断 755"/>
        <xdr:cNvSpPr/>
      </xdr:nvSpPr>
      <xdr:spPr>
        <a:xfrm>
          <a:off x="22110700" y="6609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12892</xdr:rowOff>
    </xdr:from>
    <xdr:to>
      <xdr:col>111</xdr:col>
      <xdr:colOff>177800</xdr:colOff>
      <xdr:row>39</xdr:row>
      <xdr:rowOff>19065</xdr:rowOff>
    </xdr:to>
    <xdr:cxnSp macro="">
      <xdr:nvCxnSpPr>
        <xdr:cNvPr id="757" name="直線コネクタ 756"/>
        <xdr:cNvCxnSpPr/>
      </xdr:nvCxnSpPr>
      <xdr:spPr>
        <a:xfrm>
          <a:off x="20434300" y="6699442"/>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101016</xdr:rowOff>
    </xdr:from>
    <xdr:to>
      <xdr:col>112</xdr:col>
      <xdr:colOff>38100</xdr:colOff>
      <xdr:row>39</xdr:row>
      <xdr:rowOff>31166</xdr:rowOff>
    </xdr:to>
    <xdr:sp macro="" textlink="">
      <xdr:nvSpPr>
        <xdr:cNvPr id="758" name="フローチャート: 判断 757"/>
        <xdr:cNvSpPr/>
      </xdr:nvSpPr>
      <xdr:spPr>
        <a:xfrm>
          <a:off x="21272500" y="6616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47693</xdr:rowOff>
    </xdr:from>
    <xdr:ext cx="469744" cy="259045"/>
    <xdr:sp macro="" textlink="">
      <xdr:nvSpPr>
        <xdr:cNvPr id="759" name="テキスト ボックス 758"/>
        <xdr:cNvSpPr txBox="1"/>
      </xdr:nvSpPr>
      <xdr:spPr>
        <a:xfrm>
          <a:off x="21088428" y="6391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12892</xdr:rowOff>
    </xdr:from>
    <xdr:to>
      <xdr:col>107</xdr:col>
      <xdr:colOff>50800</xdr:colOff>
      <xdr:row>39</xdr:row>
      <xdr:rowOff>98813</xdr:rowOff>
    </xdr:to>
    <xdr:cxnSp macro="">
      <xdr:nvCxnSpPr>
        <xdr:cNvPr id="760" name="直線コネクタ 759"/>
        <xdr:cNvCxnSpPr/>
      </xdr:nvCxnSpPr>
      <xdr:spPr>
        <a:xfrm flipV="1">
          <a:off x="19545300" y="6699442"/>
          <a:ext cx="889000" cy="8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91708</xdr:rowOff>
    </xdr:from>
    <xdr:to>
      <xdr:col>107</xdr:col>
      <xdr:colOff>101600</xdr:colOff>
      <xdr:row>39</xdr:row>
      <xdr:rowOff>21858</xdr:rowOff>
    </xdr:to>
    <xdr:sp macro="" textlink="">
      <xdr:nvSpPr>
        <xdr:cNvPr id="761" name="フローチャート: 判断 760"/>
        <xdr:cNvSpPr/>
      </xdr:nvSpPr>
      <xdr:spPr>
        <a:xfrm>
          <a:off x="20383500" y="660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38385</xdr:rowOff>
    </xdr:from>
    <xdr:ext cx="469744" cy="259045"/>
    <xdr:sp macro="" textlink="">
      <xdr:nvSpPr>
        <xdr:cNvPr id="762" name="テキスト ボックス 761"/>
        <xdr:cNvSpPr txBox="1"/>
      </xdr:nvSpPr>
      <xdr:spPr>
        <a:xfrm>
          <a:off x="20199428" y="6382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98748</xdr:rowOff>
    </xdr:from>
    <xdr:to>
      <xdr:col>102</xdr:col>
      <xdr:colOff>114300</xdr:colOff>
      <xdr:row>39</xdr:row>
      <xdr:rowOff>98813</xdr:rowOff>
    </xdr:to>
    <xdr:cxnSp macro="">
      <xdr:nvCxnSpPr>
        <xdr:cNvPr id="763" name="直線コネクタ 762"/>
        <xdr:cNvCxnSpPr/>
      </xdr:nvCxnSpPr>
      <xdr:spPr>
        <a:xfrm>
          <a:off x="18656300" y="6785298"/>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141968</xdr:rowOff>
    </xdr:from>
    <xdr:to>
      <xdr:col>102</xdr:col>
      <xdr:colOff>165100</xdr:colOff>
      <xdr:row>39</xdr:row>
      <xdr:rowOff>72118</xdr:rowOff>
    </xdr:to>
    <xdr:sp macro="" textlink="">
      <xdr:nvSpPr>
        <xdr:cNvPr id="764" name="フローチャート: 判断 763"/>
        <xdr:cNvSpPr/>
      </xdr:nvSpPr>
      <xdr:spPr>
        <a:xfrm>
          <a:off x="19494500" y="665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88645</xdr:rowOff>
    </xdr:from>
    <xdr:ext cx="469744" cy="259045"/>
    <xdr:sp macro="" textlink="">
      <xdr:nvSpPr>
        <xdr:cNvPr id="765" name="テキスト ボックス 764"/>
        <xdr:cNvSpPr txBox="1"/>
      </xdr:nvSpPr>
      <xdr:spPr>
        <a:xfrm>
          <a:off x="19310428" y="6432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152288</xdr:rowOff>
    </xdr:from>
    <xdr:to>
      <xdr:col>98</xdr:col>
      <xdr:colOff>38100</xdr:colOff>
      <xdr:row>39</xdr:row>
      <xdr:rowOff>82438</xdr:rowOff>
    </xdr:to>
    <xdr:sp macro="" textlink="">
      <xdr:nvSpPr>
        <xdr:cNvPr id="766" name="フローチャート: 判断 765"/>
        <xdr:cNvSpPr/>
      </xdr:nvSpPr>
      <xdr:spPr>
        <a:xfrm>
          <a:off x="18605500" y="666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98965</xdr:rowOff>
    </xdr:from>
    <xdr:ext cx="469744" cy="259045"/>
    <xdr:sp macro="" textlink="">
      <xdr:nvSpPr>
        <xdr:cNvPr id="767" name="テキスト ボックス 766"/>
        <xdr:cNvSpPr txBox="1"/>
      </xdr:nvSpPr>
      <xdr:spPr>
        <a:xfrm>
          <a:off x="18421428" y="644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8" name="テキスト ボックス 76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9" name="テキスト ボックス 76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0" name="テキスト ボックス 76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1" name="テキスト ボックス 77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2" name="テキスト ボックス 77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86092</xdr:rowOff>
    </xdr:from>
    <xdr:to>
      <xdr:col>116</xdr:col>
      <xdr:colOff>114300</xdr:colOff>
      <xdr:row>39</xdr:row>
      <xdr:rowOff>16242</xdr:rowOff>
    </xdr:to>
    <xdr:sp macro="" textlink="">
      <xdr:nvSpPr>
        <xdr:cNvPr id="773" name="楕円 772"/>
        <xdr:cNvSpPr/>
      </xdr:nvSpPr>
      <xdr:spPr>
        <a:xfrm>
          <a:off x="22110700" y="660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108969</xdr:rowOff>
    </xdr:from>
    <xdr:ext cx="469744" cy="259045"/>
    <xdr:sp macro="" textlink="">
      <xdr:nvSpPr>
        <xdr:cNvPr id="774" name="投資及び出資金該当値テキスト"/>
        <xdr:cNvSpPr txBox="1"/>
      </xdr:nvSpPr>
      <xdr:spPr>
        <a:xfrm>
          <a:off x="22212300" y="645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139715</xdr:rowOff>
    </xdr:from>
    <xdr:to>
      <xdr:col>112</xdr:col>
      <xdr:colOff>38100</xdr:colOff>
      <xdr:row>39</xdr:row>
      <xdr:rowOff>69865</xdr:rowOff>
    </xdr:to>
    <xdr:sp macro="" textlink="">
      <xdr:nvSpPr>
        <xdr:cNvPr id="775" name="楕円 774"/>
        <xdr:cNvSpPr/>
      </xdr:nvSpPr>
      <xdr:spPr>
        <a:xfrm>
          <a:off x="21272500" y="665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60992</xdr:rowOff>
    </xdr:from>
    <xdr:ext cx="469744" cy="259045"/>
    <xdr:sp macro="" textlink="">
      <xdr:nvSpPr>
        <xdr:cNvPr id="776" name="テキスト ボックス 775"/>
        <xdr:cNvSpPr txBox="1"/>
      </xdr:nvSpPr>
      <xdr:spPr>
        <a:xfrm>
          <a:off x="21088428" y="674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133542</xdr:rowOff>
    </xdr:from>
    <xdr:to>
      <xdr:col>107</xdr:col>
      <xdr:colOff>101600</xdr:colOff>
      <xdr:row>39</xdr:row>
      <xdr:rowOff>63692</xdr:rowOff>
    </xdr:to>
    <xdr:sp macro="" textlink="">
      <xdr:nvSpPr>
        <xdr:cNvPr id="777" name="楕円 776"/>
        <xdr:cNvSpPr/>
      </xdr:nvSpPr>
      <xdr:spPr>
        <a:xfrm>
          <a:off x="20383500" y="664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54819</xdr:rowOff>
    </xdr:from>
    <xdr:ext cx="469744" cy="259045"/>
    <xdr:sp macro="" textlink="">
      <xdr:nvSpPr>
        <xdr:cNvPr id="778" name="テキスト ボックス 777"/>
        <xdr:cNvSpPr txBox="1"/>
      </xdr:nvSpPr>
      <xdr:spPr>
        <a:xfrm>
          <a:off x="20199428" y="6741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48013</xdr:rowOff>
    </xdr:from>
    <xdr:to>
      <xdr:col>102</xdr:col>
      <xdr:colOff>165100</xdr:colOff>
      <xdr:row>39</xdr:row>
      <xdr:rowOff>149613</xdr:rowOff>
    </xdr:to>
    <xdr:sp macro="" textlink="">
      <xdr:nvSpPr>
        <xdr:cNvPr id="779" name="楕円 778"/>
        <xdr:cNvSpPr/>
      </xdr:nvSpPr>
      <xdr:spPr>
        <a:xfrm>
          <a:off x="19494500" y="67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140740</xdr:rowOff>
    </xdr:from>
    <xdr:ext cx="249299" cy="259045"/>
    <xdr:sp macro="" textlink="">
      <xdr:nvSpPr>
        <xdr:cNvPr id="780" name="テキスト ボックス 779"/>
        <xdr:cNvSpPr txBox="1"/>
      </xdr:nvSpPr>
      <xdr:spPr>
        <a:xfrm>
          <a:off x="19420650" y="68272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47948</xdr:rowOff>
    </xdr:from>
    <xdr:to>
      <xdr:col>98</xdr:col>
      <xdr:colOff>38100</xdr:colOff>
      <xdr:row>39</xdr:row>
      <xdr:rowOff>149548</xdr:rowOff>
    </xdr:to>
    <xdr:sp macro="" textlink="">
      <xdr:nvSpPr>
        <xdr:cNvPr id="781" name="楕円 780"/>
        <xdr:cNvSpPr/>
      </xdr:nvSpPr>
      <xdr:spPr>
        <a:xfrm>
          <a:off x="18605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140675</xdr:rowOff>
    </xdr:from>
    <xdr:ext cx="249299" cy="259045"/>
    <xdr:sp macro="" textlink="">
      <xdr:nvSpPr>
        <xdr:cNvPr id="782" name="テキスト ボックス 781"/>
        <xdr:cNvSpPr txBox="1"/>
      </xdr:nvSpPr>
      <xdr:spPr>
        <a:xfrm>
          <a:off x="18531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3" name="正方形/長方形 78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4" name="正方形/長方形 78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5" name="正方形/長方形 78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6" name="正方形/長方形 78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7" name="正方形/長方形 78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8" name="正方形/長方形 78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9" name="正方形/長方形 78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0" name="正方形/長方形 78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1" name="テキスト ボックス 79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2" name="直線コネクタ 79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3" name="直線コネクタ 79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4" name="テキスト ボックス 79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5" name="直線コネクタ 79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6" name="テキスト ボックス 79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7" name="直線コネクタ 79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8" name="テキスト ボックス 79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9" name="直線コネクタ 79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0" name="テキスト ボックス 79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2" name="テキスト ボックス 80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96151</xdr:rowOff>
    </xdr:from>
    <xdr:to>
      <xdr:col>116</xdr:col>
      <xdr:colOff>62864</xdr:colOff>
      <xdr:row>58</xdr:row>
      <xdr:rowOff>139700</xdr:rowOff>
    </xdr:to>
    <xdr:cxnSp macro="">
      <xdr:nvCxnSpPr>
        <xdr:cNvPr id="804" name="直線コネクタ 803"/>
        <xdr:cNvCxnSpPr/>
      </xdr:nvCxnSpPr>
      <xdr:spPr>
        <a:xfrm flipV="1">
          <a:off x="22159595" y="8668651"/>
          <a:ext cx="1269" cy="141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42828</xdr:rowOff>
    </xdr:from>
    <xdr:ext cx="534377" cy="259045"/>
    <xdr:sp macro="" textlink="">
      <xdr:nvSpPr>
        <xdr:cNvPr id="807" name="貸付金最大値テキスト"/>
        <xdr:cNvSpPr txBox="1"/>
      </xdr:nvSpPr>
      <xdr:spPr>
        <a:xfrm>
          <a:off x="22212300" y="8443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96151</xdr:rowOff>
    </xdr:from>
    <xdr:to>
      <xdr:col>116</xdr:col>
      <xdr:colOff>152400</xdr:colOff>
      <xdr:row>50</xdr:row>
      <xdr:rowOff>96151</xdr:rowOff>
    </xdr:to>
    <xdr:cxnSp macro="">
      <xdr:nvCxnSpPr>
        <xdr:cNvPr id="808" name="直線コネクタ 807"/>
        <xdr:cNvCxnSpPr/>
      </xdr:nvCxnSpPr>
      <xdr:spPr>
        <a:xfrm>
          <a:off x="22072600" y="8668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131836</xdr:rowOff>
    </xdr:from>
    <xdr:to>
      <xdr:col>116</xdr:col>
      <xdr:colOff>63500</xdr:colOff>
      <xdr:row>58</xdr:row>
      <xdr:rowOff>132728</xdr:rowOff>
    </xdr:to>
    <xdr:cxnSp macro="">
      <xdr:nvCxnSpPr>
        <xdr:cNvPr id="809" name="直線コネクタ 808"/>
        <xdr:cNvCxnSpPr/>
      </xdr:nvCxnSpPr>
      <xdr:spPr>
        <a:xfrm>
          <a:off x="21323300" y="10075936"/>
          <a:ext cx="838200" cy="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147919</xdr:rowOff>
    </xdr:from>
    <xdr:ext cx="469744" cy="259045"/>
    <xdr:sp macro="" textlink="">
      <xdr:nvSpPr>
        <xdr:cNvPr id="810" name="貸付金平均値テキスト"/>
        <xdr:cNvSpPr txBox="1"/>
      </xdr:nvSpPr>
      <xdr:spPr>
        <a:xfrm>
          <a:off x="22212300" y="9749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125042</xdr:rowOff>
    </xdr:from>
    <xdr:to>
      <xdr:col>116</xdr:col>
      <xdr:colOff>114300</xdr:colOff>
      <xdr:row>58</xdr:row>
      <xdr:rowOff>55192</xdr:rowOff>
    </xdr:to>
    <xdr:sp macro="" textlink="">
      <xdr:nvSpPr>
        <xdr:cNvPr id="811" name="フローチャート: 判断 810"/>
        <xdr:cNvSpPr/>
      </xdr:nvSpPr>
      <xdr:spPr>
        <a:xfrm>
          <a:off x="22110700" y="989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131836</xdr:rowOff>
    </xdr:from>
    <xdr:to>
      <xdr:col>111</xdr:col>
      <xdr:colOff>177800</xdr:colOff>
      <xdr:row>58</xdr:row>
      <xdr:rowOff>131973</xdr:rowOff>
    </xdr:to>
    <xdr:cxnSp macro="">
      <xdr:nvCxnSpPr>
        <xdr:cNvPr id="812" name="直線コネクタ 811"/>
        <xdr:cNvCxnSpPr/>
      </xdr:nvCxnSpPr>
      <xdr:spPr>
        <a:xfrm flipV="1">
          <a:off x="20434300" y="10075936"/>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132083</xdr:rowOff>
    </xdr:from>
    <xdr:to>
      <xdr:col>112</xdr:col>
      <xdr:colOff>38100</xdr:colOff>
      <xdr:row>58</xdr:row>
      <xdr:rowOff>62233</xdr:rowOff>
    </xdr:to>
    <xdr:sp macro="" textlink="">
      <xdr:nvSpPr>
        <xdr:cNvPr id="813" name="フローチャート: 判断 812"/>
        <xdr:cNvSpPr/>
      </xdr:nvSpPr>
      <xdr:spPr>
        <a:xfrm>
          <a:off x="21272500" y="99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78760</xdr:rowOff>
    </xdr:from>
    <xdr:ext cx="469744" cy="259045"/>
    <xdr:sp macro="" textlink="">
      <xdr:nvSpPr>
        <xdr:cNvPr id="814" name="テキスト ボックス 813"/>
        <xdr:cNvSpPr txBox="1"/>
      </xdr:nvSpPr>
      <xdr:spPr>
        <a:xfrm>
          <a:off x="21088428" y="967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131973</xdr:rowOff>
    </xdr:from>
    <xdr:to>
      <xdr:col>107</xdr:col>
      <xdr:colOff>50800</xdr:colOff>
      <xdr:row>58</xdr:row>
      <xdr:rowOff>132042</xdr:rowOff>
    </xdr:to>
    <xdr:cxnSp macro="">
      <xdr:nvCxnSpPr>
        <xdr:cNvPr id="815" name="直線コネクタ 814"/>
        <xdr:cNvCxnSpPr/>
      </xdr:nvCxnSpPr>
      <xdr:spPr>
        <a:xfrm flipV="1">
          <a:off x="19545300" y="10076073"/>
          <a:ext cx="8890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116606</xdr:rowOff>
    </xdr:from>
    <xdr:to>
      <xdr:col>107</xdr:col>
      <xdr:colOff>101600</xdr:colOff>
      <xdr:row>58</xdr:row>
      <xdr:rowOff>46756</xdr:rowOff>
    </xdr:to>
    <xdr:sp macro="" textlink="">
      <xdr:nvSpPr>
        <xdr:cNvPr id="816" name="フローチャート: 判断 815"/>
        <xdr:cNvSpPr/>
      </xdr:nvSpPr>
      <xdr:spPr>
        <a:xfrm>
          <a:off x="20383500" y="988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63283</xdr:rowOff>
    </xdr:from>
    <xdr:ext cx="469744" cy="259045"/>
    <xdr:sp macro="" textlink="">
      <xdr:nvSpPr>
        <xdr:cNvPr id="817" name="テキスト ボックス 816"/>
        <xdr:cNvSpPr txBox="1"/>
      </xdr:nvSpPr>
      <xdr:spPr>
        <a:xfrm>
          <a:off x="20199428" y="9664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132042</xdr:rowOff>
    </xdr:from>
    <xdr:to>
      <xdr:col>102</xdr:col>
      <xdr:colOff>114300</xdr:colOff>
      <xdr:row>58</xdr:row>
      <xdr:rowOff>132568</xdr:rowOff>
    </xdr:to>
    <xdr:cxnSp macro="">
      <xdr:nvCxnSpPr>
        <xdr:cNvPr id="818" name="直線コネクタ 817"/>
        <xdr:cNvCxnSpPr/>
      </xdr:nvCxnSpPr>
      <xdr:spPr>
        <a:xfrm flipV="1">
          <a:off x="18656300" y="10076142"/>
          <a:ext cx="8890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138849</xdr:rowOff>
    </xdr:from>
    <xdr:to>
      <xdr:col>102</xdr:col>
      <xdr:colOff>165100</xdr:colOff>
      <xdr:row>58</xdr:row>
      <xdr:rowOff>68999</xdr:rowOff>
    </xdr:to>
    <xdr:sp macro="" textlink="">
      <xdr:nvSpPr>
        <xdr:cNvPr id="819" name="フローチャート: 判断 818"/>
        <xdr:cNvSpPr/>
      </xdr:nvSpPr>
      <xdr:spPr>
        <a:xfrm>
          <a:off x="19494500" y="991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85526</xdr:rowOff>
    </xdr:from>
    <xdr:ext cx="469744" cy="259045"/>
    <xdr:sp macro="" textlink="">
      <xdr:nvSpPr>
        <xdr:cNvPr id="820" name="テキスト ボックス 819"/>
        <xdr:cNvSpPr txBox="1"/>
      </xdr:nvSpPr>
      <xdr:spPr>
        <a:xfrm>
          <a:off x="19310428" y="968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135786</xdr:rowOff>
    </xdr:from>
    <xdr:to>
      <xdr:col>98</xdr:col>
      <xdr:colOff>38100</xdr:colOff>
      <xdr:row>58</xdr:row>
      <xdr:rowOff>65936</xdr:rowOff>
    </xdr:to>
    <xdr:sp macro="" textlink="">
      <xdr:nvSpPr>
        <xdr:cNvPr id="821" name="フローチャート: 判断 820"/>
        <xdr:cNvSpPr/>
      </xdr:nvSpPr>
      <xdr:spPr>
        <a:xfrm>
          <a:off x="18605500" y="990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82463</xdr:rowOff>
    </xdr:from>
    <xdr:ext cx="469744" cy="259045"/>
    <xdr:sp macro="" textlink="">
      <xdr:nvSpPr>
        <xdr:cNvPr id="822" name="テキスト ボックス 821"/>
        <xdr:cNvSpPr txBox="1"/>
      </xdr:nvSpPr>
      <xdr:spPr>
        <a:xfrm>
          <a:off x="18421428" y="968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81928</xdr:rowOff>
    </xdr:from>
    <xdr:to>
      <xdr:col>116</xdr:col>
      <xdr:colOff>114300</xdr:colOff>
      <xdr:row>59</xdr:row>
      <xdr:rowOff>12078</xdr:rowOff>
    </xdr:to>
    <xdr:sp macro="" textlink="">
      <xdr:nvSpPr>
        <xdr:cNvPr id="828" name="楕円 827"/>
        <xdr:cNvSpPr/>
      </xdr:nvSpPr>
      <xdr:spPr>
        <a:xfrm>
          <a:off x="22110700" y="1002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168305</xdr:rowOff>
    </xdr:from>
    <xdr:ext cx="378565" cy="259045"/>
    <xdr:sp macro="" textlink="">
      <xdr:nvSpPr>
        <xdr:cNvPr id="829" name="貸付金該当値テキスト"/>
        <xdr:cNvSpPr txBox="1"/>
      </xdr:nvSpPr>
      <xdr:spPr>
        <a:xfrm>
          <a:off x="22212300" y="9940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81036</xdr:rowOff>
    </xdr:from>
    <xdr:to>
      <xdr:col>112</xdr:col>
      <xdr:colOff>38100</xdr:colOff>
      <xdr:row>59</xdr:row>
      <xdr:rowOff>11186</xdr:rowOff>
    </xdr:to>
    <xdr:sp macro="" textlink="">
      <xdr:nvSpPr>
        <xdr:cNvPr id="830" name="楕円 829"/>
        <xdr:cNvSpPr/>
      </xdr:nvSpPr>
      <xdr:spPr>
        <a:xfrm>
          <a:off x="21272500" y="1002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2313</xdr:rowOff>
    </xdr:from>
    <xdr:ext cx="378565" cy="259045"/>
    <xdr:sp macro="" textlink="">
      <xdr:nvSpPr>
        <xdr:cNvPr id="831" name="テキスト ボックス 830"/>
        <xdr:cNvSpPr txBox="1"/>
      </xdr:nvSpPr>
      <xdr:spPr>
        <a:xfrm>
          <a:off x="21134017" y="101178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81173</xdr:rowOff>
    </xdr:from>
    <xdr:to>
      <xdr:col>107</xdr:col>
      <xdr:colOff>101600</xdr:colOff>
      <xdr:row>59</xdr:row>
      <xdr:rowOff>11323</xdr:rowOff>
    </xdr:to>
    <xdr:sp macro="" textlink="">
      <xdr:nvSpPr>
        <xdr:cNvPr id="832" name="楕円 831"/>
        <xdr:cNvSpPr/>
      </xdr:nvSpPr>
      <xdr:spPr>
        <a:xfrm>
          <a:off x="20383500" y="10025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2450</xdr:rowOff>
    </xdr:from>
    <xdr:ext cx="378565" cy="259045"/>
    <xdr:sp macro="" textlink="">
      <xdr:nvSpPr>
        <xdr:cNvPr id="833" name="テキスト ボックス 832"/>
        <xdr:cNvSpPr txBox="1"/>
      </xdr:nvSpPr>
      <xdr:spPr>
        <a:xfrm>
          <a:off x="20245017" y="10118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81242</xdr:rowOff>
    </xdr:from>
    <xdr:to>
      <xdr:col>102</xdr:col>
      <xdr:colOff>165100</xdr:colOff>
      <xdr:row>59</xdr:row>
      <xdr:rowOff>11392</xdr:rowOff>
    </xdr:to>
    <xdr:sp macro="" textlink="">
      <xdr:nvSpPr>
        <xdr:cNvPr id="834" name="楕円 833"/>
        <xdr:cNvSpPr/>
      </xdr:nvSpPr>
      <xdr:spPr>
        <a:xfrm>
          <a:off x="19494500" y="10025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2519</xdr:rowOff>
    </xdr:from>
    <xdr:ext cx="378565" cy="259045"/>
    <xdr:sp macro="" textlink="">
      <xdr:nvSpPr>
        <xdr:cNvPr id="835" name="テキスト ボックス 834"/>
        <xdr:cNvSpPr txBox="1"/>
      </xdr:nvSpPr>
      <xdr:spPr>
        <a:xfrm>
          <a:off x="19356017" y="1011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81768</xdr:rowOff>
    </xdr:from>
    <xdr:to>
      <xdr:col>98</xdr:col>
      <xdr:colOff>38100</xdr:colOff>
      <xdr:row>59</xdr:row>
      <xdr:rowOff>11918</xdr:rowOff>
    </xdr:to>
    <xdr:sp macro="" textlink="">
      <xdr:nvSpPr>
        <xdr:cNvPr id="836" name="楕円 835"/>
        <xdr:cNvSpPr/>
      </xdr:nvSpPr>
      <xdr:spPr>
        <a:xfrm>
          <a:off x="18605500" y="1002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3045</xdr:rowOff>
    </xdr:from>
    <xdr:ext cx="378565" cy="259045"/>
    <xdr:sp macro="" textlink="">
      <xdr:nvSpPr>
        <xdr:cNvPr id="837" name="テキスト ボックス 836"/>
        <xdr:cNvSpPr txBox="1"/>
      </xdr:nvSpPr>
      <xdr:spPr>
        <a:xfrm>
          <a:off x="18467017" y="10118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8" name="正方形/長方形 83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9" name="正方形/長方形 83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0" name="正方形/長方形 83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1" name="正方形/長方形 84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2" name="正方形/長方形 84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3" name="正方形/長方形 84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4" name="正方形/長方形 84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5" name="正方形/長方形 84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6" name="テキスト ボックス 84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7" name="直線コネクタ 84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8" name="テキスト ボックス 84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9" name="直線コネクタ 84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50" name="テキスト ボックス 84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51" name="直線コネクタ 85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2" name="テキスト ボックス 85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3" name="直線コネクタ 85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4" name="テキスト ボックス 85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5" name="直線コネクタ 85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6" name="テキスト ボックス 85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7" name="直線コネクタ 85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8" name="テキスト ボックス 85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9" name="直線コネクタ 85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60" name="テキスト ボックス 85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1" name="直線コネクタ 86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62" name="テキスト ボックス 86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105557</xdr:rowOff>
    </xdr:from>
    <xdr:to>
      <xdr:col>116</xdr:col>
      <xdr:colOff>62864</xdr:colOff>
      <xdr:row>78</xdr:row>
      <xdr:rowOff>121281</xdr:rowOff>
    </xdr:to>
    <xdr:cxnSp macro="">
      <xdr:nvCxnSpPr>
        <xdr:cNvPr id="864" name="直線コネクタ 863"/>
        <xdr:cNvCxnSpPr/>
      </xdr:nvCxnSpPr>
      <xdr:spPr>
        <a:xfrm flipV="1">
          <a:off x="22159595" y="11935607"/>
          <a:ext cx="1269" cy="1558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125108</xdr:rowOff>
    </xdr:from>
    <xdr:ext cx="534377" cy="259045"/>
    <xdr:sp macro="" textlink="">
      <xdr:nvSpPr>
        <xdr:cNvPr id="865" name="繰出金最小値テキスト"/>
        <xdr:cNvSpPr txBox="1"/>
      </xdr:nvSpPr>
      <xdr:spPr>
        <a:xfrm>
          <a:off x="22212300" y="134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121281</xdr:rowOff>
    </xdr:from>
    <xdr:to>
      <xdr:col>116</xdr:col>
      <xdr:colOff>152400</xdr:colOff>
      <xdr:row>78</xdr:row>
      <xdr:rowOff>121281</xdr:rowOff>
    </xdr:to>
    <xdr:cxnSp macro="">
      <xdr:nvCxnSpPr>
        <xdr:cNvPr id="866" name="直線コネクタ 865"/>
        <xdr:cNvCxnSpPr/>
      </xdr:nvCxnSpPr>
      <xdr:spPr>
        <a:xfrm>
          <a:off x="22072600" y="13494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52234</xdr:rowOff>
    </xdr:from>
    <xdr:ext cx="599010" cy="259045"/>
    <xdr:sp macro="" textlink="">
      <xdr:nvSpPr>
        <xdr:cNvPr id="867" name="繰出金最大値テキスト"/>
        <xdr:cNvSpPr txBox="1"/>
      </xdr:nvSpPr>
      <xdr:spPr>
        <a:xfrm>
          <a:off x="22212300" y="11710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105557</xdr:rowOff>
    </xdr:from>
    <xdr:to>
      <xdr:col>116</xdr:col>
      <xdr:colOff>152400</xdr:colOff>
      <xdr:row>69</xdr:row>
      <xdr:rowOff>105557</xdr:rowOff>
    </xdr:to>
    <xdr:cxnSp macro="">
      <xdr:nvCxnSpPr>
        <xdr:cNvPr id="868" name="直線コネクタ 867"/>
        <xdr:cNvCxnSpPr/>
      </xdr:nvCxnSpPr>
      <xdr:spPr>
        <a:xfrm>
          <a:off x="22072600" y="11935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147881</xdr:rowOff>
    </xdr:from>
    <xdr:to>
      <xdr:col>116</xdr:col>
      <xdr:colOff>63500</xdr:colOff>
      <xdr:row>77</xdr:row>
      <xdr:rowOff>168308</xdr:rowOff>
    </xdr:to>
    <xdr:cxnSp macro="">
      <xdr:nvCxnSpPr>
        <xdr:cNvPr id="869" name="直線コネクタ 868"/>
        <xdr:cNvCxnSpPr/>
      </xdr:nvCxnSpPr>
      <xdr:spPr>
        <a:xfrm flipV="1">
          <a:off x="21323300" y="13349531"/>
          <a:ext cx="838200" cy="2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1804</xdr:rowOff>
    </xdr:from>
    <xdr:ext cx="534377" cy="259045"/>
    <xdr:sp macro="" textlink="">
      <xdr:nvSpPr>
        <xdr:cNvPr id="870" name="繰出金平均値テキスト"/>
        <xdr:cNvSpPr txBox="1"/>
      </xdr:nvSpPr>
      <xdr:spPr>
        <a:xfrm>
          <a:off x="22212300" y="12860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150377</xdr:rowOff>
    </xdr:from>
    <xdr:to>
      <xdr:col>116</xdr:col>
      <xdr:colOff>114300</xdr:colOff>
      <xdr:row>76</xdr:row>
      <xdr:rowOff>80527</xdr:rowOff>
    </xdr:to>
    <xdr:sp macro="" textlink="">
      <xdr:nvSpPr>
        <xdr:cNvPr id="871" name="フローチャート: 判断 870"/>
        <xdr:cNvSpPr/>
      </xdr:nvSpPr>
      <xdr:spPr>
        <a:xfrm>
          <a:off x="22110700" y="13009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162576</xdr:rowOff>
    </xdr:from>
    <xdr:to>
      <xdr:col>111</xdr:col>
      <xdr:colOff>177800</xdr:colOff>
      <xdr:row>77</xdr:row>
      <xdr:rowOff>168308</xdr:rowOff>
    </xdr:to>
    <xdr:cxnSp macro="">
      <xdr:nvCxnSpPr>
        <xdr:cNvPr id="872" name="直線コネクタ 871"/>
        <xdr:cNvCxnSpPr/>
      </xdr:nvCxnSpPr>
      <xdr:spPr>
        <a:xfrm>
          <a:off x="20434300" y="13364226"/>
          <a:ext cx="889000" cy="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158965</xdr:rowOff>
    </xdr:from>
    <xdr:to>
      <xdr:col>112</xdr:col>
      <xdr:colOff>38100</xdr:colOff>
      <xdr:row>76</xdr:row>
      <xdr:rowOff>89115</xdr:rowOff>
    </xdr:to>
    <xdr:sp macro="" textlink="">
      <xdr:nvSpPr>
        <xdr:cNvPr id="873" name="フローチャート: 判断 872"/>
        <xdr:cNvSpPr/>
      </xdr:nvSpPr>
      <xdr:spPr>
        <a:xfrm>
          <a:off x="21272500" y="13017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105643</xdr:rowOff>
    </xdr:from>
    <xdr:ext cx="534377" cy="259045"/>
    <xdr:sp macro="" textlink="">
      <xdr:nvSpPr>
        <xdr:cNvPr id="874" name="テキスト ボックス 873"/>
        <xdr:cNvSpPr txBox="1"/>
      </xdr:nvSpPr>
      <xdr:spPr>
        <a:xfrm>
          <a:off x="21056111" y="1279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70972</xdr:rowOff>
    </xdr:from>
    <xdr:to>
      <xdr:col>107</xdr:col>
      <xdr:colOff>50800</xdr:colOff>
      <xdr:row>77</xdr:row>
      <xdr:rowOff>162576</xdr:rowOff>
    </xdr:to>
    <xdr:cxnSp macro="">
      <xdr:nvCxnSpPr>
        <xdr:cNvPr id="875" name="直線コネクタ 874"/>
        <xdr:cNvCxnSpPr/>
      </xdr:nvCxnSpPr>
      <xdr:spPr>
        <a:xfrm>
          <a:off x="19545300" y="13101172"/>
          <a:ext cx="889000" cy="26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18817</xdr:rowOff>
    </xdr:from>
    <xdr:to>
      <xdr:col>107</xdr:col>
      <xdr:colOff>101600</xdr:colOff>
      <xdr:row>76</xdr:row>
      <xdr:rowOff>120417</xdr:rowOff>
    </xdr:to>
    <xdr:sp macro="" textlink="">
      <xdr:nvSpPr>
        <xdr:cNvPr id="876" name="フローチャート: 判断 875"/>
        <xdr:cNvSpPr/>
      </xdr:nvSpPr>
      <xdr:spPr>
        <a:xfrm>
          <a:off x="20383500" y="1304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136944</xdr:rowOff>
    </xdr:from>
    <xdr:ext cx="534377" cy="259045"/>
    <xdr:sp macro="" textlink="">
      <xdr:nvSpPr>
        <xdr:cNvPr id="877" name="テキスト ボックス 876"/>
        <xdr:cNvSpPr txBox="1"/>
      </xdr:nvSpPr>
      <xdr:spPr>
        <a:xfrm>
          <a:off x="20167111" y="1282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70972</xdr:rowOff>
    </xdr:from>
    <xdr:to>
      <xdr:col>102</xdr:col>
      <xdr:colOff>114300</xdr:colOff>
      <xdr:row>76</xdr:row>
      <xdr:rowOff>85962</xdr:rowOff>
    </xdr:to>
    <xdr:cxnSp macro="">
      <xdr:nvCxnSpPr>
        <xdr:cNvPr id="878" name="直線コネクタ 877"/>
        <xdr:cNvCxnSpPr/>
      </xdr:nvCxnSpPr>
      <xdr:spPr>
        <a:xfrm flipV="1">
          <a:off x="18656300" y="13101172"/>
          <a:ext cx="8890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96084</xdr:rowOff>
    </xdr:from>
    <xdr:to>
      <xdr:col>102</xdr:col>
      <xdr:colOff>165100</xdr:colOff>
      <xdr:row>77</xdr:row>
      <xdr:rowOff>26234</xdr:rowOff>
    </xdr:to>
    <xdr:sp macro="" textlink="">
      <xdr:nvSpPr>
        <xdr:cNvPr id="879" name="フローチャート: 判断 878"/>
        <xdr:cNvSpPr/>
      </xdr:nvSpPr>
      <xdr:spPr>
        <a:xfrm>
          <a:off x="19494500" y="1312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17361</xdr:rowOff>
    </xdr:from>
    <xdr:ext cx="534377" cy="259045"/>
    <xdr:sp macro="" textlink="">
      <xdr:nvSpPr>
        <xdr:cNvPr id="880" name="テキスト ボックス 879"/>
        <xdr:cNvSpPr txBox="1"/>
      </xdr:nvSpPr>
      <xdr:spPr>
        <a:xfrm>
          <a:off x="19278111" y="1321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94027</xdr:rowOff>
    </xdr:from>
    <xdr:to>
      <xdr:col>98</xdr:col>
      <xdr:colOff>38100</xdr:colOff>
      <xdr:row>77</xdr:row>
      <xdr:rowOff>24177</xdr:rowOff>
    </xdr:to>
    <xdr:sp macro="" textlink="">
      <xdr:nvSpPr>
        <xdr:cNvPr id="881" name="フローチャート: 判断 880"/>
        <xdr:cNvSpPr/>
      </xdr:nvSpPr>
      <xdr:spPr>
        <a:xfrm>
          <a:off x="18605500" y="13124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15304</xdr:rowOff>
    </xdr:from>
    <xdr:ext cx="534377" cy="259045"/>
    <xdr:sp macro="" textlink="">
      <xdr:nvSpPr>
        <xdr:cNvPr id="882" name="テキスト ボックス 881"/>
        <xdr:cNvSpPr txBox="1"/>
      </xdr:nvSpPr>
      <xdr:spPr>
        <a:xfrm>
          <a:off x="18389111" y="13216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3" name="テキスト ボックス 88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4" name="テキスト ボックス 88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5" name="テキスト ボックス 88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6" name="テキスト ボックス 88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7" name="テキスト ボックス 88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97081</xdr:rowOff>
    </xdr:from>
    <xdr:to>
      <xdr:col>116</xdr:col>
      <xdr:colOff>114300</xdr:colOff>
      <xdr:row>78</xdr:row>
      <xdr:rowOff>27231</xdr:rowOff>
    </xdr:to>
    <xdr:sp macro="" textlink="">
      <xdr:nvSpPr>
        <xdr:cNvPr id="888" name="楕円 887"/>
        <xdr:cNvSpPr/>
      </xdr:nvSpPr>
      <xdr:spPr>
        <a:xfrm>
          <a:off x="22110700" y="1329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75508</xdr:rowOff>
    </xdr:from>
    <xdr:ext cx="534377" cy="259045"/>
    <xdr:sp macro="" textlink="">
      <xdr:nvSpPr>
        <xdr:cNvPr id="889" name="繰出金該当値テキスト"/>
        <xdr:cNvSpPr txBox="1"/>
      </xdr:nvSpPr>
      <xdr:spPr>
        <a:xfrm>
          <a:off x="22212300" y="13277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117508</xdr:rowOff>
    </xdr:from>
    <xdr:to>
      <xdr:col>112</xdr:col>
      <xdr:colOff>38100</xdr:colOff>
      <xdr:row>78</xdr:row>
      <xdr:rowOff>47658</xdr:rowOff>
    </xdr:to>
    <xdr:sp macro="" textlink="">
      <xdr:nvSpPr>
        <xdr:cNvPr id="890" name="楕円 889"/>
        <xdr:cNvSpPr/>
      </xdr:nvSpPr>
      <xdr:spPr>
        <a:xfrm>
          <a:off x="21272500" y="1331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38785</xdr:rowOff>
    </xdr:from>
    <xdr:ext cx="534377" cy="259045"/>
    <xdr:sp macro="" textlink="">
      <xdr:nvSpPr>
        <xdr:cNvPr id="891" name="テキスト ボックス 890"/>
        <xdr:cNvSpPr txBox="1"/>
      </xdr:nvSpPr>
      <xdr:spPr>
        <a:xfrm>
          <a:off x="21056111" y="13411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111776</xdr:rowOff>
    </xdr:from>
    <xdr:to>
      <xdr:col>107</xdr:col>
      <xdr:colOff>101600</xdr:colOff>
      <xdr:row>78</xdr:row>
      <xdr:rowOff>41926</xdr:rowOff>
    </xdr:to>
    <xdr:sp macro="" textlink="">
      <xdr:nvSpPr>
        <xdr:cNvPr id="892" name="楕円 891"/>
        <xdr:cNvSpPr/>
      </xdr:nvSpPr>
      <xdr:spPr>
        <a:xfrm>
          <a:off x="20383500" y="1331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33053</xdr:rowOff>
    </xdr:from>
    <xdr:ext cx="534377" cy="259045"/>
    <xdr:sp macro="" textlink="">
      <xdr:nvSpPr>
        <xdr:cNvPr id="893" name="テキスト ボックス 892"/>
        <xdr:cNvSpPr txBox="1"/>
      </xdr:nvSpPr>
      <xdr:spPr>
        <a:xfrm>
          <a:off x="20167111" y="1340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20172</xdr:rowOff>
    </xdr:from>
    <xdr:to>
      <xdr:col>102</xdr:col>
      <xdr:colOff>165100</xdr:colOff>
      <xdr:row>76</xdr:row>
      <xdr:rowOff>121772</xdr:rowOff>
    </xdr:to>
    <xdr:sp macro="" textlink="">
      <xdr:nvSpPr>
        <xdr:cNvPr id="894" name="楕円 893"/>
        <xdr:cNvSpPr/>
      </xdr:nvSpPr>
      <xdr:spPr>
        <a:xfrm>
          <a:off x="19494500" y="130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138300</xdr:rowOff>
    </xdr:from>
    <xdr:ext cx="534377" cy="259045"/>
    <xdr:sp macro="" textlink="">
      <xdr:nvSpPr>
        <xdr:cNvPr id="895" name="テキスト ボックス 894"/>
        <xdr:cNvSpPr txBox="1"/>
      </xdr:nvSpPr>
      <xdr:spPr>
        <a:xfrm>
          <a:off x="19278111" y="12825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35162</xdr:rowOff>
    </xdr:from>
    <xdr:to>
      <xdr:col>98</xdr:col>
      <xdr:colOff>38100</xdr:colOff>
      <xdr:row>76</xdr:row>
      <xdr:rowOff>136762</xdr:rowOff>
    </xdr:to>
    <xdr:sp macro="" textlink="">
      <xdr:nvSpPr>
        <xdr:cNvPr id="896" name="楕円 895"/>
        <xdr:cNvSpPr/>
      </xdr:nvSpPr>
      <xdr:spPr>
        <a:xfrm>
          <a:off x="18605500" y="1306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153290</xdr:rowOff>
    </xdr:from>
    <xdr:ext cx="534377" cy="259045"/>
    <xdr:sp macro="" textlink="">
      <xdr:nvSpPr>
        <xdr:cNvPr id="897" name="テキスト ボックス 896"/>
        <xdr:cNvSpPr txBox="1"/>
      </xdr:nvSpPr>
      <xdr:spPr>
        <a:xfrm>
          <a:off x="18389111" y="1284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8" name="正方形/長方形 89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9" name="正方形/長方形 89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0" name="正方形/長方形 89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1" name="正方形/長方形 90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2" name="正方形/長方形 90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3" name="正方形/長方形 90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4" name="正方形/長方形 90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5" name="正方形/長方形 90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6" name="テキスト ボックス 90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7" name="直線コネクタ 90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98879</xdr:rowOff>
    </xdr:from>
    <xdr:to>
      <xdr:col>120</xdr:col>
      <xdr:colOff>114300</xdr:colOff>
      <xdr:row>99</xdr:row>
      <xdr:rowOff>98879</xdr:rowOff>
    </xdr:to>
    <xdr:cxnSp macro="">
      <xdr:nvCxnSpPr>
        <xdr:cNvPr id="908" name="直線コネクタ 907"/>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128106</xdr:rowOff>
    </xdr:from>
    <xdr:ext cx="248786" cy="259045"/>
    <xdr:sp macro="" textlink="">
      <xdr:nvSpPr>
        <xdr:cNvPr id="909" name="テキスト ボックス 908"/>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115207</xdr:rowOff>
    </xdr:from>
    <xdr:to>
      <xdr:col>120</xdr:col>
      <xdr:colOff>114300</xdr:colOff>
      <xdr:row>97</xdr:row>
      <xdr:rowOff>115207</xdr:rowOff>
    </xdr:to>
    <xdr:cxnSp macro="">
      <xdr:nvCxnSpPr>
        <xdr:cNvPr id="910" name="直線コネクタ 909"/>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144434</xdr:rowOff>
    </xdr:from>
    <xdr:ext cx="467179" cy="259045"/>
    <xdr:sp macro="" textlink="">
      <xdr:nvSpPr>
        <xdr:cNvPr id="911" name="テキスト ボックス 910"/>
        <xdr:cNvSpPr txBox="1"/>
      </xdr:nvSpPr>
      <xdr:spPr>
        <a:xfrm>
          <a:off x="17820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95</xdr:row>
      <xdr:rowOff>131536</xdr:rowOff>
    </xdr:from>
    <xdr:to>
      <xdr:col>120</xdr:col>
      <xdr:colOff>114300</xdr:colOff>
      <xdr:row>95</xdr:row>
      <xdr:rowOff>131536</xdr:rowOff>
    </xdr:to>
    <xdr:cxnSp macro="">
      <xdr:nvCxnSpPr>
        <xdr:cNvPr id="912" name="直線コネクタ 911"/>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94</xdr:row>
      <xdr:rowOff>160763</xdr:rowOff>
    </xdr:from>
    <xdr:ext cx="467179" cy="259045"/>
    <xdr:sp macro="" textlink="">
      <xdr:nvSpPr>
        <xdr:cNvPr id="913" name="テキスト ボックス 912"/>
        <xdr:cNvSpPr txBox="1"/>
      </xdr:nvSpPr>
      <xdr:spPr>
        <a:xfrm>
          <a:off x="17820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147864</xdr:rowOff>
    </xdr:from>
    <xdr:to>
      <xdr:col>120</xdr:col>
      <xdr:colOff>114300</xdr:colOff>
      <xdr:row>93</xdr:row>
      <xdr:rowOff>147864</xdr:rowOff>
    </xdr:to>
    <xdr:cxnSp macro="">
      <xdr:nvCxnSpPr>
        <xdr:cNvPr id="914" name="直線コネクタ 913"/>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5641</xdr:rowOff>
    </xdr:from>
    <xdr:ext cx="467179" cy="259045"/>
    <xdr:sp macro="" textlink="">
      <xdr:nvSpPr>
        <xdr:cNvPr id="915" name="テキスト ボックス 914"/>
        <xdr:cNvSpPr txBox="1"/>
      </xdr:nvSpPr>
      <xdr:spPr>
        <a:xfrm>
          <a:off x="17820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164193</xdr:rowOff>
    </xdr:from>
    <xdr:to>
      <xdr:col>120</xdr:col>
      <xdr:colOff>114300</xdr:colOff>
      <xdr:row>91</xdr:row>
      <xdr:rowOff>164193</xdr:rowOff>
    </xdr:to>
    <xdr:cxnSp macro="">
      <xdr:nvCxnSpPr>
        <xdr:cNvPr id="916" name="直線コネクタ 915"/>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21970</xdr:rowOff>
    </xdr:from>
    <xdr:ext cx="467179" cy="259045"/>
    <xdr:sp macro="" textlink="">
      <xdr:nvSpPr>
        <xdr:cNvPr id="917" name="テキスト ボックス 916"/>
        <xdr:cNvSpPr txBox="1"/>
      </xdr:nvSpPr>
      <xdr:spPr>
        <a:xfrm>
          <a:off x="17820821" y="1562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9071</xdr:rowOff>
    </xdr:from>
    <xdr:to>
      <xdr:col>120</xdr:col>
      <xdr:colOff>114300</xdr:colOff>
      <xdr:row>90</xdr:row>
      <xdr:rowOff>9071</xdr:rowOff>
    </xdr:to>
    <xdr:cxnSp macro="">
      <xdr:nvCxnSpPr>
        <xdr:cNvPr id="918" name="直線コネクタ 917"/>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38298</xdr:rowOff>
    </xdr:from>
    <xdr:ext cx="531299" cy="259045"/>
    <xdr:sp macro="" textlink="">
      <xdr:nvSpPr>
        <xdr:cNvPr id="919" name="テキスト ボックス 918"/>
        <xdr:cNvSpPr txBox="1"/>
      </xdr:nvSpPr>
      <xdr:spPr>
        <a:xfrm>
          <a:off x="17756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20" name="直線コネクタ 91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21" name="テキスト ボックス 920"/>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2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88429</xdr:rowOff>
    </xdr:from>
    <xdr:to>
      <xdr:col>116</xdr:col>
      <xdr:colOff>62864</xdr:colOff>
      <xdr:row>99</xdr:row>
      <xdr:rowOff>98879</xdr:rowOff>
    </xdr:to>
    <xdr:cxnSp macro="">
      <xdr:nvCxnSpPr>
        <xdr:cNvPr id="923" name="直線コネクタ 922"/>
        <xdr:cNvCxnSpPr/>
      </xdr:nvCxnSpPr>
      <xdr:spPr>
        <a:xfrm flipV="1">
          <a:off x="22159595" y="15518929"/>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145832</xdr:rowOff>
    </xdr:from>
    <xdr:ext cx="249299" cy="259045"/>
    <xdr:sp macro="" textlink="">
      <xdr:nvSpPr>
        <xdr:cNvPr id="924" name="前年度繰上充用金最小値テキスト"/>
        <xdr:cNvSpPr txBox="1"/>
      </xdr:nvSpPr>
      <xdr:spPr>
        <a:xfrm>
          <a:off x="22212300" y="17119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98879</xdr:rowOff>
    </xdr:from>
    <xdr:to>
      <xdr:col>116</xdr:col>
      <xdr:colOff>152400</xdr:colOff>
      <xdr:row>99</xdr:row>
      <xdr:rowOff>98879</xdr:rowOff>
    </xdr:to>
    <xdr:cxnSp macro="">
      <xdr:nvCxnSpPr>
        <xdr:cNvPr id="925" name="直線コネクタ 924"/>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35106</xdr:rowOff>
    </xdr:from>
    <xdr:ext cx="469744" cy="259045"/>
    <xdr:sp macro="" textlink="">
      <xdr:nvSpPr>
        <xdr:cNvPr id="926" name="前年度繰上充用金最大値テキスト"/>
        <xdr:cNvSpPr txBox="1"/>
      </xdr:nvSpPr>
      <xdr:spPr>
        <a:xfrm>
          <a:off x="22212300" y="152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88429</xdr:rowOff>
    </xdr:from>
    <xdr:to>
      <xdr:col>116</xdr:col>
      <xdr:colOff>152400</xdr:colOff>
      <xdr:row>90</xdr:row>
      <xdr:rowOff>88429</xdr:rowOff>
    </xdr:to>
    <xdr:cxnSp macro="">
      <xdr:nvCxnSpPr>
        <xdr:cNvPr id="927" name="直線コネクタ 926"/>
        <xdr:cNvCxnSpPr/>
      </xdr:nvCxnSpPr>
      <xdr:spPr>
        <a:xfrm>
          <a:off x="22072600" y="15518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98879</xdr:rowOff>
    </xdr:from>
    <xdr:to>
      <xdr:col>116</xdr:col>
      <xdr:colOff>63500</xdr:colOff>
      <xdr:row>99</xdr:row>
      <xdr:rowOff>98879</xdr:rowOff>
    </xdr:to>
    <xdr:cxnSp macro="">
      <xdr:nvCxnSpPr>
        <xdr:cNvPr id="928" name="直線コネクタ 927"/>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63281</xdr:rowOff>
    </xdr:from>
    <xdr:ext cx="313932" cy="259045"/>
    <xdr:sp macro="" textlink="">
      <xdr:nvSpPr>
        <xdr:cNvPr id="929" name="前年度繰上充用金平均値テキスト"/>
        <xdr:cNvSpPr txBox="1"/>
      </xdr:nvSpPr>
      <xdr:spPr>
        <a:xfrm>
          <a:off x="22212300" y="1686538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40404</xdr:rowOff>
    </xdr:from>
    <xdr:to>
      <xdr:col>116</xdr:col>
      <xdr:colOff>114300</xdr:colOff>
      <xdr:row>99</xdr:row>
      <xdr:rowOff>142004</xdr:rowOff>
    </xdr:to>
    <xdr:sp macro="" textlink="">
      <xdr:nvSpPr>
        <xdr:cNvPr id="930" name="フローチャート: 判断 929"/>
        <xdr:cNvSpPr/>
      </xdr:nvSpPr>
      <xdr:spPr>
        <a:xfrm>
          <a:off x="22110700" y="1701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98879</xdr:rowOff>
    </xdr:from>
    <xdr:to>
      <xdr:col>111</xdr:col>
      <xdr:colOff>177800</xdr:colOff>
      <xdr:row>99</xdr:row>
      <xdr:rowOff>98879</xdr:rowOff>
    </xdr:to>
    <xdr:cxnSp macro="">
      <xdr:nvCxnSpPr>
        <xdr:cNvPr id="931" name="直線コネクタ 930"/>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99</xdr:row>
      <xdr:rowOff>39914</xdr:rowOff>
    </xdr:from>
    <xdr:to>
      <xdr:col>112</xdr:col>
      <xdr:colOff>38100</xdr:colOff>
      <xdr:row>99</xdr:row>
      <xdr:rowOff>141514</xdr:rowOff>
    </xdr:to>
    <xdr:sp macro="" textlink="">
      <xdr:nvSpPr>
        <xdr:cNvPr id="932" name="フローチャート: 判断 931"/>
        <xdr:cNvSpPr/>
      </xdr:nvSpPr>
      <xdr:spPr>
        <a:xfrm>
          <a:off x="21272500" y="17013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158041</xdr:rowOff>
    </xdr:from>
    <xdr:ext cx="313932" cy="259045"/>
    <xdr:sp macro="" textlink="">
      <xdr:nvSpPr>
        <xdr:cNvPr id="933" name="テキスト ボックス 932"/>
        <xdr:cNvSpPr txBox="1"/>
      </xdr:nvSpPr>
      <xdr:spPr>
        <a:xfrm>
          <a:off x="21166333" y="167886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98879</xdr:rowOff>
    </xdr:from>
    <xdr:to>
      <xdr:col>107</xdr:col>
      <xdr:colOff>50800</xdr:colOff>
      <xdr:row>99</xdr:row>
      <xdr:rowOff>98879</xdr:rowOff>
    </xdr:to>
    <xdr:cxnSp macro="">
      <xdr:nvCxnSpPr>
        <xdr:cNvPr id="934" name="直線コネクタ 933"/>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99</xdr:row>
      <xdr:rowOff>39261</xdr:rowOff>
    </xdr:from>
    <xdr:to>
      <xdr:col>107</xdr:col>
      <xdr:colOff>101600</xdr:colOff>
      <xdr:row>99</xdr:row>
      <xdr:rowOff>140861</xdr:rowOff>
    </xdr:to>
    <xdr:sp macro="" textlink="">
      <xdr:nvSpPr>
        <xdr:cNvPr id="935" name="フローチャート: 判断 934"/>
        <xdr:cNvSpPr/>
      </xdr:nvSpPr>
      <xdr:spPr>
        <a:xfrm>
          <a:off x="20383500" y="1701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157388</xdr:rowOff>
    </xdr:from>
    <xdr:ext cx="313932" cy="259045"/>
    <xdr:sp macro="" textlink="">
      <xdr:nvSpPr>
        <xdr:cNvPr id="936" name="テキスト ボックス 935"/>
        <xdr:cNvSpPr txBox="1"/>
      </xdr:nvSpPr>
      <xdr:spPr>
        <a:xfrm>
          <a:off x="20277333" y="16788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98879</xdr:rowOff>
    </xdr:from>
    <xdr:to>
      <xdr:col>102</xdr:col>
      <xdr:colOff>114300</xdr:colOff>
      <xdr:row>99</xdr:row>
      <xdr:rowOff>98879</xdr:rowOff>
    </xdr:to>
    <xdr:cxnSp macro="">
      <xdr:nvCxnSpPr>
        <xdr:cNvPr id="937" name="直線コネクタ 936"/>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99</xdr:row>
      <xdr:rowOff>48079</xdr:rowOff>
    </xdr:from>
    <xdr:to>
      <xdr:col>102</xdr:col>
      <xdr:colOff>165100</xdr:colOff>
      <xdr:row>99</xdr:row>
      <xdr:rowOff>149679</xdr:rowOff>
    </xdr:to>
    <xdr:sp macro="" textlink="">
      <xdr:nvSpPr>
        <xdr:cNvPr id="938" name="フローチャート: 判断 937"/>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140806</xdr:rowOff>
    </xdr:from>
    <xdr:ext cx="249299" cy="259045"/>
    <xdr:sp macro="" textlink="">
      <xdr:nvSpPr>
        <xdr:cNvPr id="939" name="テキスト ボックス 938"/>
        <xdr:cNvSpPr txBox="1"/>
      </xdr:nvSpPr>
      <xdr:spPr>
        <a:xfrm>
          <a:off x="19420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40" name="フローチャート: 判断 939"/>
        <xdr:cNvSpPr/>
      </xdr:nvSpPr>
      <xdr:spPr>
        <a:xfrm>
          <a:off x="18605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140806</xdr:rowOff>
    </xdr:from>
    <xdr:ext cx="249299" cy="259045"/>
    <xdr:sp macro="" textlink="">
      <xdr:nvSpPr>
        <xdr:cNvPr id="941" name="テキスト ボックス 940"/>
        <xdr:cNvSpPr txBox="1"/>
      </xdr:nvSpPr>
      <xdr:spPr>
        <a:xfrm>
          <a:off x="18531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42" name="テキスト ボックス 94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43" name="テキスト ボックス 94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44" name="テキスト ボックス 94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45" name="テキスト ボックス 94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46" name="テキスト ボックス 94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48079</xdr:rowOff>
    </xdr:from>
    <xdr:to>
      <xdr:col>116</xdr:col>
      <xdr:colOff>114300</xdr:colOff>
      <xdr:row>99</xdr:row>
      <xdr:rowOff>149679</xdr:rowOff>
    </xdr:to>
    <xdr:sp macro="" textlink="">
      <xdr:nvSpPr>
        <xdr:cNvPr id="947" name="楕円 946"/>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99</xdr:row>
      <xdr:rowOff>18832</xdr:rowOff>
    </xdr:from>
    <xdr:ext cx="249299" cy="259045"/>
    <xdr:sp macro="" textlink="">
      <xdr:nvSpPr>
        <xdr:cNvPr id="948" name="前年度繰上充用金該当値テキスト"/>
        <xdr:cNvSpPr txBox="1"/>
      </xdr:nvSpPr>
      <xdr:spPr>
        <a:xfrm>
          <a:off x="22212300" y="169923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48079</xdr:rowOff>
    </xdr:from>
    <xdr:to>
      <xdr:col>112</xdr:col>
      <xdr:colOff>38100</xdr:colOff>
      <xdr:row>99</xdr:row>
      <xdr:rowOff>149679</xdr:rowOff>
    </xdr:to>
    <xdr:sp macro="" textlink="">
      <xdr:nvSpPr>
        <xdr:cNvPr id="949" name="楕円 948"/>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140806</xdr:rowOff>
    </xdr:from>
    <xdr:ext cx="249299" cy="259045"/>
    <xdr:sp macro="" textlink="">
      <xdr:nvSpPr>
        <xdr:cNvPr id="950" name="テキスト ボックス 949"/>
        <xdr:cNvSpPr txBox="1"/>
      </xdr:nvSpPr>
      <xdr:spPr>
        <a:xfrm>
          <a:off x="21198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99</xdr:row>
      <xdr:rowOff>48079</xdr:rowOff>
    </xdr:from>
    <xdr:to>
      <xdr:col>107</xdr:col>
      <xdr:colOff>101600</xdr:colOff>
      <xdr:row>99</xdr:row>
      <xdr:rowOff>149679</xdr:rowOff>
    </xdr:to>
    <xdr:sp macro="" textlink="">
      <xdr:nvSpPr>
        <xdr:cNvPr id="951" name="楕円 950"/>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140806</xdr:rowOff>
    </xdr:from>
    <xdr:ext cx="249299" cy="259045"/>
    <xdr:sp macro="" textlink="">
      <xdr:nvSpPr>
        <xdr:cNvPr id="952" name="テキスト ボックス 951"/>
        <xdr:cNvSpPr txBox="1"/>
      </xdr:nvSpPr>
      <xdr:spPr>
        <a:xfrm>
          <a:off x="2030965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99</xdr:row>
      <xdr:rowOff>48079</xdr:rowOff>
    </xdr:from>
    <xdr:to>
      <xdr:col>102</xdr:col>
      <xdr:colOff>165100</xdr:colOff>
      <xdr:row>99</xdr:row>
      <xdr:rowOff>149679</xdr:rowOff>
    </xdr:to>
    <xdr:sp macro="" textlink="">
      <xdr:nvSpPr>
        <xdr:cNvPr id="953" name="楕円 952"/>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166206</xdr:rowOff>
    </xdr:from>
    <xdr:ext cx="249299" cy="259045"/>
    <xdr:sp macro="" textlink="">
      <xdr:nvSpPr>
        <xdr:cNvPr id="954" name="テキスト ボックス 953"/>
        <xdr:cNvSpPr txBox="1"/>
      </xdr:nvSpPr>
      <xdr:spPr>
        <a:xfrm>
          <a:off x="19420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99</xdr:row>
      <xdr:rowOff>48079</xdr:rowOff>
    </xdr:from>
    <xdr:to>
      <xdr:col>98</xdr:col>
      <xdr:colOff>38100</xdr:colOff>
      <xdr:row>99</xdr:row>
      <xdr:rowOff>149679</xdr:rowOff>
    </xdr:to>
    <xdr:sp macro="" textlink="">
      <xdr:nvSpPr>
        <xdr:cNvPr id="955" name="楕円 954"/>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166206</xdr:rowOff>
    </xdr:from>
    <xdr:ext cx="249299" cy="259045"/>
    <xdr:sp macro="" textlink="">
      <xdr:nvSpPr>
        <xdr:cNvPr id="956" name="テキスト ボックス 955"/>
        <xdr:cNvSpPr txBox="1"/>
      </xdr:nvSpPr>
      <xdr:spPr>
        <a:xfrm>
          <a:off x="18531650"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57" name="正方形/長方形 95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8" name="正方形/長方形 95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9" name="テキスト ボックス 95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類似団体平均に比べて住民一人当たりのコストが高いものとして、</a:t>
          </a:r>
          <a:r>
            <a:rPr kumimoji="1" lang="ja-JP" altLang="en-US" sz="1050">
              <a:solidFill>
                <a:schemeClr val="dk1"/>
              </a:solidFill>
              <a:effectLst/>
              <a:latin typeface="+mn-lt"/>
              <a:ea typeface="+mn-ea"/>
              <a:cs typeface="+mn-cs"/>
            </a:rPr>
            <a:t>投資及び出資金</a:t>
          </a:r>
          <a:r>
            <a:rPr kumimoji="1" lang="ja-JP" altLang="ja-JP" sz="1050">
              <a:solidFill>
                <a:schemeClr val="dk1"/>
              </a:solidFill>
              <a:effectLst/>
              <a:latin typeface="+mn-lt"/>
              <a:ea typeface="+mn-ea"/>
              <a:cs typeface="+mn-cs"/>
            </a:rPr>
            <a:t>が挙げられる。</a:t>
          </a:r>
          <a:r>
            <a:rPr kumimoji="1" lang="ja-JP" altLang="en-US" sz="1050">
              <a:solidFill>
                <a:schemeClr val="dk1"/>
              </a:solidFill>
              <a:effectLst/>
              <a:latin typeface="+mn-lt"/>
              <a:ea typeface="+mn-ea"/>
              <a:cs typeface="+mn-cs"/>
            </a:rPr>
            <a:t>これは下水道企業会計において行う地方債繰上償還に対する繰出金の増加が要因である。</a:t>
          </a:r>
          <a:r>
            <a:rPr kumimoji="1" lang="ja-JP" altLang="ja-JP" sz="1050">
              <a:solidFill>
                <a:schemeClr val="dk1"/>
              </a:solidFill>
              <a:effectLst/>
              <a:latin typeface="+mn-lt"/>
              <a:ea typeface="+mn-ea"/>
              <a:cs typeface="+mn-cs"/>
            </a:rPr>
            <a:t>一方で普通建設事業費の住民一人当たりのコストは大きく減少となった。これは、令和</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年度</a:t>
          </a:r>
          <a:r>
            <a:rPr kumimoji="1" lang="ja-JP" altLang="en-US" sz="1050">
              <a:solidFill>
                <a:schemeClr val="dk1"/>
              </a:solidFill>
              <a:effectLst/>
              <a:latin typeface="+mn-lt"/>
              <a:ea typeface="+mn-ea"/>
              <a:cs typeface="+mn-cs"/>
            </a:rPr>
            <a:t>まで</a:t>
          </a:r>
          <a:r>
            <a:rPr kumimoji="1" lang="ja-JP" altLang="ja-JP" sz="1050">
              <a:solidFill>
                <a:schemeClr val="dk1"/>
              </a:solidFill>
              <a:effectLst/>
              <a:latin typeface="+mn-lt"/>
              <a:ea typeface="+mn-ea"/>
              <a:cs typeface="+mn-cs"/>
            </a:rPr>
            <a:t>行われてい</a:t>
          </a:r>
          <a:r>
            <a:rPr kumimoji="1" lang="ja-JP" altLang="en-US" sz="1050">
              <a:solidFill>
                <a:schemeClr val="dk1"/>
              </a:solidFill>
              <a:effectLst/>
              <a:latin typeface="+mn-lt"/>
              <a:ea typeface="+mn-ea"/>
              <a:cs typeface="+mn-cs"/>
            </a:rPr>
            <a:t>た</a:t>
          </a:r>
          <a:r>
            <a:rPr kumimoji="1" lang="ja-JP" altLang="ja-JP" sz="1050">
              <a:solidFill>
                <a:schemeClr val="dk1"/>
              </a:solidFill>
              <a:effectLst/>
              <a:latin typeface="+mn-lt"/>
              <a:ea typeface="+mn-ea"/>
              <a:cs typeface="+mn-cs"/>
            </a:rPr>
            <a:t>小川北義務教育学校建設事業</a:t>
          </a:r>
          <a:r>
            <a:rPr kumimoji="1" lang="ja-JP" altLang="en-US" sz="1050">
              <a:solidFill>
                <a:schemeClr val="dk1"/>
              </a:solidFill>
              <a:effectLst/>
              <a:latin typeface="+mn-lt"/>
              <a:ea typeface="+mn-ea"/>
              <a:cs typeface="+mn-cs"/>
            </a:rPr>
            <a:t>等の学校建設が完了したこと</a:t>
          </a:r>
          <a:r>
            <a:rPr kumimoji="1" lang="ja-JP" altLang="ja-JP" sz="1050">
              <a:solidFill>
                <a:schemeClr val="dk1"/>
              </a:solidFill>
              <a:effectLst/>
              <a:latin typeface="+mn-lt"/>
              <a:ea typeface="+mn-ea"/>
              <a:cs typeface="+mn-cs"/>
            </a:rPr>
            <a:t>が要因である。そのほか、令和</a:t>
          </a:r>
          <a:r>
            <a:rPr kumimoji="1" lang="en-US" altLang="ja-JP" sz="1050">
              <a:solidFill>
                <a:schemeClr val="dk1"/>
              </a:solidFill>
              <a:effectLst/>
              <a:latin typeface="+mn-lt"/>
              <a:ea typeface="+mn-ea"/>
              <a:cs typeface="+mn-cs"/>
            </a:rPr>
            <a:t>4</a:t>
          </a:r>
          <a:r>
            <a:rPr kumimoji="1" lang="ja-JP" altLang="ja-JP" sz="1050">
              <a:solidFill>
                <a:schemeClr val="dk1"/>
              </a:solidFill>
              <a:effectLst/>
              <a:latin typeface="+mn-lt"/>
              <a:ea typeface="+mn-ea"/>
              <a:cs typeface="+mn-cs"/>
            </a:rPr>
            <a:t>年度は、</a:t>
          </a:r>
          <a:r>
            <a:rPr kumimoji="1" lang="ja-JP" altLang="en-US" sz="1050">
              <a:solidFill>
                <a:schemeClr val="dk1"/>
              </a:solidFill>
              <a:effectLst/>
              <a:latin typeface="+mn-lt"/>
              <a:ea typeface="+mn-ea"/>
              <a:cs typeface="+mn-cs"/>
            </a:rPr>
            <a:t>学校施設の</a:t>
          </a:r>
          <a:r>
            <a:rPr kumimoji="1" lang="en-US" altLang="ja-JP" sz="1050">
              <a:solidFill>
                <a:schemeClr val="dk1"/>
              </a:solidFill>
              <a:effectLst/>
              <a:latin typeface="+mn-lt"/>
              <a:ea typeface="+mn-ea"/>
              <a:cs typeface="+mn-cs"/>
            </a:rPr>
            <a:t>LED</a:t>
          </a:r>
          <a:r>
            <a:rPr kumimoji="1" lang="ja-JP" altLang="en-US" sz="1050">
              <a:solidFill>
                <a:schemeClr val="dk1"/>
              </a:solidFill>
              <a:effectLst/>
              <a:latin typeface="+mn-lt"/>
              <a:ea typeface="+mn-ea"/>
              <a:cs typeface="+mn-cs"/>
            </a:rPr>
            <a:t>化改修事業</a:t>
          </a:r>
          <a:r>
            <a:rPr kumimoji="1" lang="ja-JP" altLang="ja-JP" sz="1050">
              <a:solidFill>
                <a:schemeClr val="dk1"/>
              </a:solidFill>
              <a:effectLst/>
              <a:latin typeface="+mn-lt"/>
              <a:ea typeface="+mn-ea"/>
              <a:cs typeface="+mn-cs"/>
            </a:rPr>
            <a:t>や継続事業として広域幹線道路整備事業が行われた。令和４年度以降は大規模事業である広域幹線道路整備事業が事業完了を迎えることで普通建設事業費は一時的に減少すると考えられるが、老朽化した公共施設の大規模改修等が予定されるため普通建設事業費は現状維持で推移していくことが見込まれる。</a:t>
          </a:r>
          <a:r>
            <a:rPr kumimoji="1" lang="ja-JP" altLang="en-US" sz="1050">
              <a:solidFill>
                <a:schemeClr val="dk1"/>
              </a:solidFill>
              <a:effectLst/>
              <a:latin typeface="+mn-lt"/>
              <a:ea typeface="+mn-ea"/>
              <a:cs typeface="+mn-cs"/>
            </a:rPr>
            <a:t>前年度以前と比較して維持補修費が増額傾向となっている。これは施設の老朽化に伴う維持補修箇所の増加に加え物価高による部材高騰が要因である。今後も先の見えない物価高に加え老朽化が進むことにより増加傾向で推移していくことが予想される。</a:t>
          </a:r>
          <a:endParaRPr kumimoji="1" lang="en-US" altLang="ja-JP" sz="1050">
            <a:solidFill>
              <a:schemeClr val="dk1"/>
            </a:solidFill>
            <a:effectLst/>
            <a:latin typeface="+mn-lt"/>
            <a:ea typeface="+mn-ea"/>
            <a:cs typeface="+mn-cs"/>
          </a:endParaRPr>
        </a:p>
        <a:p>
          <a:r>
            <a:rPr kumimoji="1" lang="ja-JP" altLang="ja-JP" sz="1050">
              <a:solidFill>
                <a:schemeClr val="dk1"/>
              </a:solidFill>
              <a:effectLst/>
              <a:latin typeface="+mn-lt"/>
              <a:ea typeface="+mn-ea"/>
              <a:cs typeface="+mn-cs"/>
            </a:rPr>
            <a:t>また、前年度と比較して扶助費の金額が</a:t>
          </a:r>
          <a:r>
            <a:rPr kumimoji="1" lang="ja-JP" altLang="en-US" sz="1050">
              <a:solidFill>
                <a:schemeClr val="dk1"/>
              </a:solidFill>
              <a:effectLst/>
              <a:latin typeface="+mn-lt"/>
              <a:ea typeface="+mn-ea"/>
              <a:cs typeface="+mn-cs"/>
            </a:rPr>
            <a:t>減少</a:t>
          </a:r>
          <a:r>
            <a:rPr kumimoji="1" lang="ja-JP" altLang="ja-JP" sz="1050">
              <a:solidFill>
                <a:schemeClr val="dk1"/>
              </a:solidFill>
              <a:effectLst/>
              <a:latin typeface="+mn-lt"/>
              <a:ea typeface="+mn-ea"/>
              <a:cs typeface="+mn-cs"/>
            </a:rPr>
            <a:t>している。</a:t>
          </a:r>
          <a:r>
            <a:rPr kumimoji="1" lang="ja-JP" altLang="en-US" sz="1050">
              <a:solidFill>
                <a:schemeClr val="dk1"/>
              </a:solidFill>
              <a:effectLst/>
              <a:latin typeface="+mn-lt"/>
              <a:ea typeface="+mn-ea"/>
              <a:cs typeface="+mn-cs"/>
            </a:rPr>
            <a:t>これは令和</a:t>
          </a:r>
          <a:r>
            <a:rPr kumimoji="1" lang="en-US" altLang="ja-JP" sz="1050">
              <a:solidFill>
                <a:schemeClr val="dk1"/>
              </a:solidFill>
              <a:effectLst/>
              <a:latin typeface="+mn-lt"/>
              <a:ea typeface="+mn-ea"/>
              <a:cs typeface="+mn-cs"/>
            </a:rPr>
            <a:t>3</a:t>
          </a:r>
          <a:r>
            <a:rPr kumimoji="1" lang="ja-JP" altLang="en-US" sz="1050">
              <a:solidFill>
                <a:schemeClr val="dk1"/>
              </a:solidFill>
              <a:effectLst/>
              <a:latin typeface="+mn-lt"/>
              <a:ea typeface="+mn-ea"/>
              <a:cs typeface="+mn-cs"/>
            </a:rPr>
            <a:t>年度に</a:t>
          </a:r>
          <a:r>
            <a:rPr kumimoji="1" lang="ja-JP" altLang="ja-JP" sz="1050" b="0" i="0" baseline="0">
              <a:solidFill>
                <a:schemeClr val="dk1"/>
              </a:solidFill>
              <a:effectLst/>
              <a:latin typeface="+mn-lt"/>
              <a:ea typeface="+mn-ea"/>
              <a:cs typeface="+mn-cs"/>
            </a:rPr>
            <a:t>新型コロナウイルス感染症拡大に伴う対策として行われた子育て世帯臨時特別給付金や住民税非課税世帯等に対する臨時特別給付金などが要因であ</a:t>
          </a:r>
          <a:r>
            <a:rPr kumimoji="1" lang="ja-JP" altLang="en-US" sz="1050" b="0" i="0" baseline="0">
              <a:solidFill>
                <a:schemeClr val="dk1"/>
              </a:solidFill>
              <a:effectLst/>
              <a:latin typeface="+mn-lt"/>
              <a:ea typeface="+mn-ea"/>
              <a:cs typeface="+mn-cs"/>
            </a:rPr>
            <a:t>り、扶助費自体は自立支援給付費等増額傾向となっている。</a:t>
          </a:r>
          <a:endParaRPr lang="ja-JP" altLang="ja-JP" sz="1050">
            <a:effectLst/>
          </a:endParaRPr>
        </a:p>
        <a:p>
          <a:r>
            <a:rPr kumimoji="1" lang="ja-JP" altLang="ja-JP" sz="1050" b="0" i="0" baseline="0">
              <a:solidFill>
                <a:schemeClr val="dk1"/>
              </a:solidFill>
              <a:effectLst/>
              <a:latin typeface="+mn-lt"/>
              <a:ea typeface="+mn-ea"/>
              <a:cs typeface="+mn-cs"/>
            </a:rPr>
            <a:t>　今後は高齢化による給付費の増加による扶助費や繰出金も増加することが見込まれることから、保険料の見直しや給付費の適正化を着実に実施する必要がある。公債費についても、大規模事業の進捗により、元利償還金が増加していくことが確実であることから、国庫補助の活用や事業規模を精査し、市債発行の抑制を図っていく必要がある。</a:t>
          </a:r>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49,224
47,458
144.74
25,465,671
24,630,188
651,554
13,718,770
26,705,289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6.4
20.1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37592</xdr:rowOff>
    </xdr:from>
    <xdr:to>
      <xdr:col>24</xdr:col>
      <xdr:colOff>62865</xdr:colOff>
      <xdr:row>37</xdr:row>
      <xdr:rowOff>149987</xdr:rowOff>
    </xdr:to>
    <xdr:cxnSp macro="">
      <xdr:nvCxnSpPr>
        <xdr:cNvPr id="56" name="直線コネクタ 55"/>
        <xdr:cNvCxnSpPr/>
      </xdr:nvCxnSpPr>
      <xdr:spPr>
        <a:xfrm flipV="1">
          <a:off x="4633595" y="5181092"/>
          <a:ext cx="127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153814</xdr:rowOff>
    </xdr:from>
    <xdr:ext cx="469744" cy="259045"/>
    <xdr:sp macro="" textlink="">
      <xdr:nvSpPr>
        <xdr:cNvPr id="57" name="議会費最小値テキスト"/>
        <xdr:cNvSpPr txBox="1"/>
      </xdr:nvSpPr>
      <xdr:spPr>
        <a:xfrm>
          <a:off x="4686300" y="649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149987</xdr:rowOff>
    </xdr:from>
    <xdr:to>
      <xdr:col>24</xdr:col>
      <xdr:colOff>152400</xdr:colOff>
      <xdr:row>37</xdr:row>
      <xdr:rowOff>149987</xdr:rowOff>
    </xdr:to>
    <xdr:cxnSp macro="">
      <xdr:nvCxnSpPr>
        <xdr:cNvPr id="58" name="直線コネクタ 57"/>
        <xdr:cNvCxnSpPr/>
      </xdr:nvCxnSpPr>
      <xdr:spPr>
        <a:xfrm>
          <a:off x="4546600" y="649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155719</xdr:rowOff>
    </xdr:from>
    <xdr:ext cx="534377" cy="259045"/>
    <xdr:sp macro="" textlink="">
      <xdr:nvSpPr>
        <xdr:cNvPr id="59" name="議会費最大値テキスト"/>
        <xdr:cNvSpPr txBox="1"/>
      </xdr:nvSpPr>
      <xdr:spPr>
        <a:xfrm>
          <a:off x="4686300" y="495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37592</xdr:rowOff>
    </xdr:from>
    <xdr:to>
      <xdr:col>24</xdr:col>
      <xdr:colOff>152400</xdr:colOff>
      <xdr:row>30</xdr:row>
      <xdr:rowOff>37592</xdr:rowOff>
    </xdr:to>
    <xdr:cxnSp macro="">
      <xdr:nvCxnSpPr>
        <xdr:cNvPr id="60" name="直線コネクタ 59"/>
        <xdr:cNvCxnSpPr/>
      </xdr:nvCxnSpPr>
      <xdr:spPr>
        <a:xfrm>
          <a:off x="4546600" y="518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150178</xdr:rowOff>
    </xdr:from>
    <xdr:to>
      <xdr:col>24</xdr:col>
      <xdr:colOff>63500</xdr:colOff>
      <xdr:row>37</xdr:row>
      <xdr:rowOff>42545</xdr:rowOff>
    </xdr:to>
    <xdr:cxnSp macro="">
      <xdr:nvCxnSpPr>
        <xdr:cNvPr id="61" name="直線コネクタ 60"/>
        <xdr:cNvCxnSpPr/>
      </xdr:nvCxnSpPr>
      <xdr:spPr>
        <a:xfrm flipV="1">
          <a:off x="3797300" y="6322378"/>
          <a:ext cx="838200" cy="6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112730</xdr:rowOff>
    </xdr:from>
    <xdr:ext cx="469744" cy="259045"/>
    <xdr:sp macro="" textlink="">
      <xdr:nvSpPr>
        <xdr:cNvPr id="62" name="議会費平均値テキスト"/>
        <xdr:cNvSpPr txBox="1"/>
      </xdr:nvSpPr>
      <xdr:spPr>
        <a:xfrm>
          <a:off x="4686300" y="59420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89853</xdr:rowOff>
    </xdr:from>
    <xdr:to>
      <xdr:col>24</xdr:col>
      <xdr:colOff>114300</xdr:colOff>
      <xdr:row>36</xdr:row>
      <xdr:rowOff>20003</xdr:rowOff>
    </xdr:to>
    <xdr:sp macro="" textlink="">
      <xdr:nvSpPr>
        <xdr:cNvPr id="63" name="フローチャート: 判断 62"/>
        <xdr:cNvSpPr/>
      </xdr:nvSpPr>
      <xdr:spPr>
        <a:xfrm>
          <a:off x="4584700" y="609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42545</xdr:rowOff>
    </xdr:from>
    <xdr:to>
      <xdr:col>19</xdr:col>
      <xdr:colOff>177800</xdr:colOff>
      <xdr:row>37</xdr:row>
      <xdr:rowOff>47308</xdr:rowOff>
    </xdr:to>
    <xdr:cxnSp macro="">
      <xdr:nvCxnSpPr>
        <xdr:cNvPr id="64" name="直線コネクタ 63"/>
        <xdr:cNvCxnSpPr/>
      </xdr:nvCxnSpPr>
      <xdr:spPr>
        <a:xfrm flipV="1">
          <a:off x="2908300" y="6386195"/>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100521</xdr:rowOff>
    </xdr:from>
    <xdr:to>
      <xdr:col>20</xdr:col>
      <xdr:colOff>38100</xdr:colOff>
      <xdr:row>36</xdr:row>
      <xdr:rowOff>30671</xdr:rowOff>
    </xdr:to>
    <xdr:sp macro="" textlink="">
      <xdr:nvSpPr>
        <xdr:cNvPr id="65" name="フローチャート: 判断 64"/>
        <xdr:cNvSpPr/>
      </xdr:nvSpPr>
      <xdr:spPr>
        <a:xfrm>
          <a:off x="3746500" y="6101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47198</xdr:rowOff>
    </xdr:from>
    <xdr:ext cx="469744" cy="259045"/>
    <xdr:sp macro="" textlink="">
      <xdr:nvSpPr>
        <xdr:cNvPr id="66" name="テキスト ボックス 65"/>
        <xdr:cNvSpPr txBox="1"/>
      </xdr:nvSpPr>
      <xdr:spPr>
        <a:xfrm>
          <a:off x="3562428" y="5876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47308</xdr:rowOff>
    </xdr:from>
    <xdr:to>
      <xdr:col>15</xdr:col>
      <xdr:colOff>50800</xdr:colOff>
      <xdr:row>37</xdr:row>
      <xdr:rowOff>53213</xdr:rowOff>
    </xdr:to>
    <xdr:cxnSp macro="">
      <xdr:nvCxnSpPr>
        <xdr:cNvPr id="67" name="直線コネクタ 66"/>
        <xdr:cNvCxnSpPr/>
      </xdr:nvCxnSpPr>
      <xdr:spPr>
        <a:xfrm flipV="1">
          <a:off x="2019300" y="6390958"/>
          <a:ext cx="8890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125666</xdr:rowOff>
    </xdr:from>
    <xdr:to>
      <xdr:col>15</xdr:col>
      <xdr:colOff>101600</xdr:colOff>
      <xdr:row>36</xdr:row>
      <xdr:rowOff>55816</xdr:rowOff>
    </xdr:to>
    <xdr:sp macro="" textlink="">
      <xdr:nvSpPr>
        <xdr:cNvPr id="68" name="フローチャート: 判断 67"/>
        <xdr:cNvSpPr/>
      </xdr:nvSpPr>
      <xdr:spPr>
        <a:xfrm>
          <a:off x="28575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72343</xdr:rowOff>
    </xdr:from>
    <xdr:ext cx="469744" cy="259045"/>
    <xdr:sp macro="" textlink="">
      <xdr:nvSpPr>
        <xdr:cNvPr id="69" name="テキスト ボックス 68"/>
        <xdr:cNvSpPr txBox="1"/>
      </xdr:nvSpPr>
      <xdr:spPr>
        <a:xfrm>
          <a:off x="2673428" y="5901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27686</xdr:rowOff>
    </xdr:from>
    <xdr:to>
      <xdr:col>10</xdr:col>
      <xdr:colOff>114300</xdr:colOff>
      <xdr:row>37</xdr:row>
      <xdr:rowOff>53213</xdr:rowOff>
    </xdr:to>
    <xdr:cxnSp macro="">
      <xdr:nvCxnSpPr>
        <xdr:cNvPr id="70" name="直線コネクタ 69"/>
        <xdr:cNvCxnSpPr/>
      </xdr:nvCxnSpPr>
      <xdr:spPr>
        <a:xfrm>
          <a:off x="1130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53086</xdr:rowOff>
    </xdr:from>
    <xdr:to>
      <xdr:col>10</xdr:col>
      <xdr:colOff>165100</xdr:colOff>
      <xdr:row>37</xdr:row>
      <xdr:rowOff>154686</xdr:rowOff>
    </xdr:to>
    <xdr:sp macro="" textlink="">
      <xdr:nvSpPr>
        <xdr:cNvPr id="71" name="フローチャート: 判断 70"/>
        <xdr:cNvSpPr/>
      </xdr:nvSpPr>
      <xdr:spPr>
        <a:xfrm>
          <a:off x="1968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145813</xdr:rowOff>
    </xdr:from>
    <xdr:ext cx="469744" cy="259045"/>
    <xdr:sp macro="" textlink="">
      <xdr:nvSpPr>
        <xdr:cNvPr id="72" name="テキスト ボックス 71"/>
        <xdr:cNvSpPr txBox="1"/>
      </xdr:nvSpPr>
      <xdr:spPr>
        <a:xfrm>
          <a:off x="1784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48704</xdr:rowOff>
    </xdr:from>
    <xdr:to>
      <xdr:col>6</xdr:col>
      <xdr:colOff>38100</xdr:colOff>
      <xdr:row>37</xdr:row>
      <xdr:rowOff>150304</xdr:rowOff>
    </xdr:to>
    <xdr:sp macro="" textlink="">
      <xdr:nvSpPr>
        <xdr:cNvPr id="73" name="フローチャート: 判断 72"/>
        <xdr:cNvSpPr/>
      </xdr:nvSpPr>
      <xdr:spPr>
        <a:xfrm>
          <a:off x="1079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141432</xdr:rowOff>
    </xdr:from>
    <xdr:ext cx="469744" cy="259045"/>
    <xdr:sp macro="" textlink="">
      <xdr:nvSpPr>
        <xdr:cNvPr id="74" name="テキスト ボックス 73"/>
        <xdr:cNvSpPr txBox="1"/>
      </xdr:nvSpPr>
      <xdr:spPr>
        <a:xfrm>
          <a:off x="895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99378</xdr:rowOff>
    </xdr:from>
    <xdr:to>
      <xdr:col>24</xdr:col>
      <xdr:colOff>114300</xdr:colOff>
      <xdr:row>37</xdr:row>
      <xdr:rowOff>29528</xdr:rowOff>
    </xdr:to>
    <xdr:sp macro="" textlink="">
      <xdr:nvSpPr>
        <xdr:cNvPr id="80" name="楕円 79"/>
        <xdr:cNvSpPr/>
      </xdr:nvSpPr>
      <xdr:spPr>
        <a:xfrm>
          <a:off x="4584700" y="6271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77805</xdr:rowOff>
    </xdr:from>
    <xdr:ext cx="469744" cy="259045"/>
    <xdr:sp macro="" textlink="">
      <xdr:nvSpPr>
        <xdr:cNvPr id="81" name="議会費該当値テキスト"/>
        <xdr:cNvSpPr txBox="1"/>
      </xdr:nvSpPr>
      <xdr:spPr>
        <a:xfrm>
          <a:off x="4686300" y="6250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163195</xdr:rowOff>
    </xdr:from>
    <xdr:to>
      <xdr:col>20</xdr:col>
      <xdr:colOff>38100</xdr:colOff>
      <xdr:row>37</xdr:row>
      <xdr:rowOff>93345</xdr:rowOff>
    </xdr:to>
    <xdr:sp macro="" textlink="">
      <xdr:nvSpPr>
        <xdr:cNvPr id="82" name="楕円 81"/>
        <xdr:cNvSpPr/>
      </xdr:nvSpPr>
      <xdr:spPr>
        <a:xfrm>
          <a:off x="3746500" y="633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84472</xdr:rowOff>
    </xdr:from>
    <xdr:ext cx="469744" cy="259045"/>
    <xdr:sp macro="" textlink="">
      <xdr:nvSpPr>
        <xdr:cNvPr id="83" name="テキスト ボックス 82"/>
        <xdr:cNvSpPr txBox="1"/>
      </xdr:nvSpPr>
      <xdr:spPr>
        <a:xfrm>
          <a:off x="3562428" y="642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167958</xdr:rowOff>
    </xdr:from>
    <xdr:to>
      <xdr:col>15</xdr:col>
      <xdr:colOff>101600</xdr:colOff>
      <xdr:row>37</xdr:row>
      <xdr:rowOff>98108</xdr:rowOff>
    </xdr:to>
    <xdr:sp macro="" textlink="">
      <xdr:nvSpPr>
        <xdr:cNvPr id="84" name="楕円 83"/>
        <xdr:cNvSpPr/>
      </xdr:nvSpPr>
      <xdr:spPr>
        <a:xfrm>
          <a:off x="28575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89235</xdr:rowOff>
    </xdr:from>
    <xdr:ext cx="469744" cy="259045"/>
    <xdr:sp macro="" textlink="">
      <xdr:nvSpPr>
        <xdr:cNvPr id="85" name="テキスト ボックス 84"/>
        <xdr:cNvSpPr txBox="1"/>
      </xdr:nvSpPr>
      <xdr:spPr>
        <a:xfrm>
          <a:off x="2673428" y="6432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2413</xdr:rowOff>
    </xdr:from>
    <xdr:to>
      <xdr:col>10</xdr:col>
      <xdr:colOff>165100</xdr:colOff>
      <xdr:row>37</xdr:row>
      <xdr:rowOff>104013</xdr:rowOff>
    </xdr:to>
    <xdr:sp macro="" textlink="">
      <xdr:nvSpPr>
        <xdr:cNvPr id="86" name="楕円 85"/>
        <xdr:cNvSpPr/>
      </xdr:nvSpPr>
      <xdr:spPr>
        <a:xfrm>
          <a:off x="1968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120540</xdr:rowOff>
    </xdr:from>
    <xdr:ext cx="469744" cy="259045"/>
    <xdr:sp macro="" textlink="">
      <xdr:nvSpPr>
        <xdr:cNvPr id="87" name="テキスト ボックス 86"/>
        <xdr:cNvSpPr txBox="1"/>
      </xdr:nvSpPr>
      <xdr:spPr>
        <a:xfrm>
          <a:off x="1784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148336</xdr:rowOff>
    </xdr:from>
    <xdr:to>
      <xdr:col>6</xdr:col>
      <xdr:colOff>38100</xdr:colOff>
      <xdr:row>37</xdr:row>
      <xdr:rowOff>78486</xdr:rowOff>
    </xdr:to>
    <xdr:sp macro="" textlink="">
      <xdr:nvSpPr>
        <xdr:cNvPr id="88" name="楕円 87"/>
        <xdr:cNvSpPr/>
      </xdr:nvSpPr>
      <xdr:spPr>
        <a:xfrm>
          <a:off x="1079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95013</xdr:rowOff>
    </xdr:from>
    <xdr:ext cx="469744" cy="259045"/>
    <xdr:sp macro="" textlink="">
      <xdr:nvSpPr>
        <xdr:cNvPr id="89" name="テキスト ボックス 88"/>
        <xdr:cNvSpPr txBox="1"/>
      </xdr:nvSpPr>
      <xdr:spPr>
        <a:xfrm>
          <a:off x="895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09" name="テキスト ボックス 108"/>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39994</xdr:rowOff>
    </xdr:from>
    <xdr:to>
      <xdr:col>24</xdr:col>
      <xdr:colOff>62865</xdr:colOff>
      <xdr:row>59</xdr:row>
      <xdr:rowOff>52163</xdr:rowOff>
    </xdr:to>
    <xdr:cxnSp macro="">
      <xdr:nvCxnSpPr>
        <xdr:cNvPr id="115" name="直線コネクタ 114"/>
        <xdr:cNvCxnSpPr/>
      </xdr:nvCxnSpPr>
      <xdr:spPr>
        <a:xfrm flipV="1">
          <a:off x="4633595" y="8783944"/>
          <a:ext cx="1270" cy="1383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55990</xdr:rowOff>
    </xdr:from>
    <xdr:ext cx="534377" cy="259045"/>
    <xdr:sp macro="" textlink="">
      <xdr:nvSpPr>
        <xdr:cNvPr id="116" name="総務費最小値テキスト"/>
        <xdr:cNvSpPr txBox="1"/>
      </xdr:nvSpPr>
      <xdr:spPr>
        <a:xfrm>
          <a:off x="4686300" y="1017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52163</xdr:rowOff>
    </xdr:from>
    <xdr:to>
      <xdr:col>24</xdr:col>
      <xdr:colOff>152400</xdr:colOff>
      <xdr:row>59</xdr:row>
      <xdr:rowOff>52163</xdr:rowOff>
    </xdr:to>
    <xdr:cxnSp macro="">
      <xdr:nvCxnSpPr>
        <xdr:cNvPr id="117" name="直線コネクタ 116"/>
        <xdr:cNvCxnSpPr/>
      </xdr:nvCxnSpPr>
      <xdr:spPr>
        <a:xfrm>
          <a:off x="4546600" y="1016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158121</xdr:rowOff>
    </xdr:from>
    <xdr:ext cx="690189" cy="259045"/>
    <xdr:sp macro="" textlink="">
      <xdr:nvSpPr>
        <xdr:cNvPr id="118" name="総務費最大値テキスト"/>
        <xdr:cNvSpPr txBox="1"/>
      </xdr:nvSpPr>
      <xdr:spPr>
        <a:xfrm>
          <a:off x="4686300" y="85591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1,314,093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39994</xdr:rowOff>
    </xdr:from>
    <xdr:to>
      <xdr:col>24</xdr:col>
      <xdr:colOff>152400</xdr:colOff>
      <xdr:row>51</xdr:row>
      <xdr:rowOff>39994</xdr:rowOff>
    </xdr:to>
    <xdr:cxnSp macro="">
      <xdr:nvCxnSpPr>
        <xdr:cNvPr id="119" name="直線コネクタ 118"/>
        <xdr:cNvCxnSpPr/>
      </xdr:nvCxnSpPr>
      <xdr:spPr>
        <a:xfrm>
          <a:off x="4546600" y="8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7950</xdr:rowOff>
    </xdr:from>
    <xdr:to>
      <xdr:col>24</xdr:col>
      <xdr:colOff>63500</xdr:colOff>
      <xdr:row>59</xdr:row>
      <xdr:rowOff>24498</xdr:rowOff>
    </xdr:to>
    <xdr:cxnSp macro="">
      <xdr:nvCxnSpPr>
        <xdr:cNvPr id="120" name="直線コネクタ 119"/>
        <xdr:cNvCxnSpPr/>
      </xdr:nvCxnSpPr>
      <xdr:spPr>
        <a:xfrm>
          <a:off x="3797300" y="10123500"/>
          <a:ext cx="838200" cy="1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99248</xdr:rowOff>
    </xdr:from>
    <xdr:ext cx="599010" cy="259045"/>
    <xdr:sp macro="" textlink="">
      <xdr:nvSpPr>
        <xdr:cNvPr id="121" name="総務費平均値テキスト"/>
        <xdr:cNvSpPr txBox="1"/>
      </xdr:nvSpPr>
      <xdr:spPr>
        <a:xfrm>
          <a:off x="4686300" y="98718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76371</xdr:rowOff>
    </xdr:from>
    <xdr:to>
      <xdr:col>24</xdr:col>
      <xdr:colOff>114300</xdr:colOff>
      <xdr:row>59</xdr:row>
      <xdr:rowOff>6521</xdr:rowOff>
    </xdr:to>
    <xdr:sp macro="" textlink="">
      <xdr:nvSpPr>
        <xdr:cNvPr id="122" name="フローチャート: 判断 121"/>
        <xdr:cNvSpPr/>
      </xdr:nvSpPr>
      <xdr:spPr>
        <a:xfrm>
          <a:off x="4584700" y="1002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90521</xdr:rowOff>
    </xdr:from>
    <xdr:to>
      <xdr:col>19</xdr:col>
      <xdr:colOff>177800</xdr:colOff>
      <xdr:row>59</xdr:row>
      <xdr:rowOff>7950</xdr:rowOff>
    </xdr:to>
    <xdr:cxnSp macro="">
      <xdr:nvCxnSpPr>
        <xdr:cNvPr id="123" name="直線コネクタ 122"/>
        <xdr:cNvCxnSpPr/>
      </xdr:nvCxnSpPr>
      <xdr:spPr>
        <a:xfrm>
          <a:off x="2908300" y="10034621"/>
          <a:ext cx="889000" cy="8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73365</xdr:rowOff>
    </xdr:from>
    <xdr:to>
      <xdr:col>20</xdr:col>
      <xdr:colOff>38100</xdr:colOff>
      <xdr:row>59</xdr:row>
      <xdr:rowOff>3515</xdr:rowOff>
    </xdr:to>
    <xdr:sp macro="" textlink="">
      <xdr:nvSpPr>
        <xdr:cNvPr id="124" name="フローチャート: 判断 123"/>
        <xdr:cNvSpPr/>
      </xdr:nvSpPr>
      <xdr:spPr>
        <a:xfrm>
          <a:off x="3746500" y="10017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20042</xdr:rowOff>
    </xdr:from>
    <xdr:ext cx="599010" cy="259045"/>
    <xdr:sp macro="" textlink="">
      <xdr:nvSpPr>
        <xdr:cNvPr id="125" name="テキスト ボックス 124"/>
        <xdr:cNvSpPr txBox="1"/>
      </xdr:nvSpPr>
      <xdr:spPr>
        <a:xfrm>
          <a:off x="3497795" y="979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90521</xdr:rowOff>
    </xdr:from>
    <xdr:to>
      <xdr:col>15</xdr:col>
      <xdr:colOff>50800</xdr:colOff>
      <xdr:row>59</xdr:row>
      <xdr:rowOff>41400</xdr:rowOff>
    </xdr:to>
    <xdr:cxnSp macro="">
      <xdr:nvCxnSpPr>
        <xdr:cNvPr id="126" name="直線コネクタ 125"/>
        <xdr:cNvCxnSpPr/>
      </xdr:nvCxnSpPr>
      <xdr:spPr>
        <a:xfrm flipV="1">
          <a:off x="2019300" y="10034621"/>
          <a:ext cx="889000" cy="12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161600</xdr:rowOff>
    </xdr:from>
    <xdr:to>
      <xdr:col>15</xdr:col>
      <xdr:colOff>101600</xdr:colOff>
      <xdr:row>58</xdr:row>
      <xdr:rowOff>91750</xdr:rowOff>
    </xdr:to>
    <xdr:sp macro="" textlink="">
      <xdr:nvSpPr>
        <xdr:cNvPr id="127" name="フローチャート: 判断 126"/>
        <xdr:cNvSpPr/>
      </xdr:nvSpPr>
      <xdr:spPr>
        <a:xfrm>
          <a:off x="2857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108277</xdr:rowOff>
    </xdr:from>
    <xdr:ext cx="599010" cy="259045"/>
    <xdr:sp macro="" textlink="">
      <xdr:nvSpPr>
        <xdr:cNvPr id="128" name="テキスト ボックス 127"/>
        <xdr:cNvSpPr txBox="1"/>
      </xdr:nvSpPr>
      <xdr:spPr>
        <a:xfrm>
          <a:off x="2608795" y="9709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41400</xdr:rowOff>
    </xdr:from>
    <xdr:to>
      <xdr:col>10</xdr:col>
      <xdr:colOff>114300</xdr:colOff>
      <xdr:row>59</xdr:row>
      <xdr:rowOff>41577</xdr:rowOff>
    </xdr:to>
    <xdr:cxnSp macro="">
      <xdr:nvCxnSpPr>
        <xdr:cNvPr id="129" name="直線コネクタ 128"/>
        <xdr:cNvCxnSpPr/>
      </xdr:nvCxnSpPr>
      <xdr:spPr>
        <a:xfrm flipV="1">
          <a:off x="1130300" y="10156950"/>
          <a:ext cx="889000" cy="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144160</xdr:rowOff>
    </xdr:from>
    <xdr:to>
      <xdr:col>10</xdr:col>
      <xdr:colOff>165100</xdr:colOff>
      <xdr:row>59</xdr:row>
      <xdr:rowOff>74310</xdr:rowOff>
    </xdr:to>
    <xdr:sp macro="" textlink="">
      <xdr:nvSpPr>
        <xdr:cNvPr id="130" name="フローチャート: 判断 129"/>
        <xdr:cNvSpPr/>
      </xdr:nvSpPr>
      <xdr:spPr>
        <a:xfrm>
          <a:off x="1968500" y="1008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90837</xdr:rowOff>
    </xdr:from>
    <xdr:ext cx="534377" cy="259045"/>
    <xdr:sp macro="" textlink="">
      <xdr:nvSpPr>
        <xdr:cNvPr id="131" name="テキスト ボックス 130"/>
        <xdr:cNvSpPr txBox="1"/>
      </xdr:nvSpPr>
      <xdr:spPr>
        <a:xfrm>
          <a:off x="1752111" y="986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147655</xdr:rowOff>
    </xdr:from>
    <xdr:to>
      <xdr:col>6</xdr:col>
      <xdr:colOff>38100</xdr:colOff>
      <xdr:row>59</xdr:row>
      <xdr:rowOff>77805</xdr:rowOff>
    </xdr:to>
    <xdr:sp macro="" textlink="">
      <xdr:nvSpPr>
        <xdr:cNvPr id="132" name="フローチャート: 判断 131"/>
        <xdr:cNvSpPr/>
      </xdr:nvSpPr>
      <xdr:spPr>
        <a:xfrm>
          <a:off x="1079500" y="1009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94332</xdr:rowOff>
    </xdr:from>
    <xdr:ext cx="534377" cy="259045"/>
    <xdr:sp macro="" textlink="">
      <xdr:nvSpPr>
        <xdr:cNvPr id="133" name="テキスト ボックス 132"/>
        <xdr:cNvSpPr txBox="1"/>
      </xdr:nvSpPr>
      <xdr:spPr>
        <a:xfrm>
          <a:off x="863111" y="98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145148</xdr:rowOff>
    </xdr:from>
    <xdr:to>
      <xdr:col>24</xdr:col>
      <xdr:colOff>114300</xdr:colOff>
      <xdr:row>59</xdr:row>
      <xdr:rowOff>75298</xdr:rowOff>
    </xdr:to>
    <xdr:sp macro="" textlink="">
      <xdr:nvSpPr>
        <xdr:cNvPr id="139" name="楕円 138"/>
        <xdr:cNvSpPr/>
      </xdr:nvSpPr>
      <xdr:spPr>
        <a:xfrm>
          <a:off x="4584700" y="1008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60075</xdr:rowOff>
    </xdr:from>
    <xdr:ext cx="534377" cy="259045"/>
    <xdr:sp macro="" textlink="">
      <xdr:nvSpPr>
        <xdr:cNvPr id="140" name="総務費該当値テキスト"/>
        <xdr:cNvSpPr txBox="1"/>
      </xdr:nvSpPr>
      <xdr:spPr>
        <a:xfrm>
          <a:off x="4686300" y="1000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128600</xdr:rowOff>
    </xdr:from>
    <xdr:to>
      <xdr:col>20</xdr:col>
      <xdr:colOff>38100</xdr:colOff>
      <xdr:row>59</xdr:row>
      <xdr:rowOff>58750</xdr:rowOff>
    </xdr:to>
    <xdr:sp macro="" textlink="">
      <xdr:nvSpPr>
        <xdr:cNvPr id="141" name="楕円 140"/>
        <xdr:cNvSpPr/>
      </xdr:nvSpPr>
      <xdr:spPr>
        <a:xfrm>
          <a:off x="3746500" y="1007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49877</xdr:rowOff>
    </xdr:from>
    <xdr:ext cx="534377" cy="259045"/>
    <xdr:sp macro="" textlink="">
      <xdr:nvSpPr>
        <xdr:cNvPr id="142" name="テキスト ボックス 141"/>
        <xdr:cNvSpPr txBox="1"/>
      </xdr:nvSpPr>
      <xdr:spPr>
        <a:xfrm>
          <a:off x="3530111" y="1016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39721</xdr:rowOff>
    </xdr:from>
    <xdr:to>
      <xdr:col>15</xdr:col>
      <xdr:colOff>101600</xdr:colOff>
      <xdr:row>58</xdr:row>
      <xdr:rowOff>141321</xdr:rowOff>
    </xdr:to>
    <xdr:sp macro="" textlink="">
      <xdr:nvSpPr>
        <xdr:cNvPr id="143" name="楕円 142"/>
        <xdr:cNvSpPr/>
      </xdr:nvSpPr>
      <xdr:spPr>
        <a:xfrm>
          <a:off x="2857500" y="9983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132448</xdr:rowOff>
    </xdr:from>
    <xdr:ext cx="599010" cy="259045"/>
    <xdr:sp macro="" textlink="">
      <xdr:nvSpPr>
        <xdr:cNvPr id="144" name="テキスト ボックス 143"/>
        <xdr:cNvSpPr txBox="1"/>
      </xdr:nvSpPr>
      <xdr:spPr>
        <a:xfrm>
          <a:off x="2608795" y="10076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162050</xdr:rowOff>
    </xdr:from>
    <xdr:to>
      <xdr:col>10</xdr:col>
      <xdr:colOff>165100</xdr:colOff>
      <xdr:row>59</xdr:row>
      <xdr:rowOff>92200</xdr:rowOff>
    </xdr:to>
    <xdr:sp macro="" textlink="">
      <xdr:nvSpPr>
        <xdr:cNvPr id="145" name="楕円 144"/>
        <xdr:cNvSpPr/>
      </xdr:nvSpPr>
      <xdr:spPr>
        <a:xfrm>
          <a:off x="1968500" y="1010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83327</xdr:rowOff>
    </xdr:from>
    <xdr:ext cx="534377" cy="259045"/>
    <xdr:sp macro="" textlink="">
      <xdr:nvSpPr>
        <xdr:cNvPr id="146" name="テキスト ボックス 145"/>
        <xdr:cNvSpPr txBox="1"/>
      </xdr:nvSpPr>
      <xdr:spPr>
        <a:xfrm>
          <a:off x="1752111" y="1019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162227</xdr:rowOff>
    </xdr:from>
    <xdr:to>
      <xdr:col>6</xdr:col>
      <xdr:colOff>38100</xdr:colOff>
      <xdr:row>59</xdr:row>
      <xdr:rowOff>92377</xdr:rowOff>
    </xdr:to>
    <xdr:sp macro="" textlink="">
      <xdr:nvSpPr>
        <xdr:cNvPr id="147" name="楕円 146"/>
        <xdr:cNvSpPr/>
      </xdr:nvSpPr>
      <xdr:spPr>
        <a:xfrm>
          <a:off x="1079500" y="10106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83504</xdr:rowOff>
    </xdr:from>
    <xdr:ext cx="534377" cy="259045"/>
    <xdr:sp macro="" textlink="">
      <xdr:nvSpPr>
        <xdr:cNvPr id="148" name="テキスト ボックス 147"/>
        <xdr:cNvSpPr txBox="1"/>
      </xdr:nvSpPr>
      <xdr:spPr>
        <a:xfrm>
          <a:off x="863111" y="10199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9800</xdr:rowOff>
    </xdr:from>
    <xdr:to>
      <xdr:col>24</xdr:col>
      <xdr:colOff>62865</xdr:colOff>
      <xdr:row>77</xdr:row>
      <xdr:rowOff>74544</xdr:rowOff>
    </xdr:to>
    <xdr:cxnSp macro="">
      <xdr:nvCxnSpPr>
        <xdr:cNvPr id="171" name="直線コネクタ 170"/>
        <xdr:cNvCxnSpPr/>
      </xdr:nvCxnSpPr>
      <xdr:spPr>
        <a:xfrm flipV="1">
          <a:off x="4633595" y="12354200"/>
          <a:ext cx="1270" cy="9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78371</xdr:rowOff>
    </xdr:from>
    <xdr:ext cx="599010" cy="259045"/>
    <xdr:sp macro="" textlink="">
      <xdr:nvSpPr>
        <xdr:cNvPr id="172" name="民生費最小値テキスト"/>
        <xdr:cNvSpPr txBox="1"/>
      </xdr:nvSpPr>
      <xdr:spPr>
        <a:xfrm>
          <a:off x="4686300" y="13280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74544</xdr:rowOff>
    </xdr:from>
    <xdr:to>
      <xdr:col>24</xdr:col>
      <xdr:colOff>152400</xdr:colOff>
      <xdr:row>77</xdr:row>
      <xdr:rowOff>74544</xdr:rowOff>
    </xdr:to>
    <xdr:cxnSp macro="">
      <xdr:nvCxnSpPr>
        <xdr:cNvPr id="173" name="直線コネクタ 172"/>
        <xdr:cNvCxnSpPr/>
      </xdr:nvCxnSpPr>
      <xdr:spPr>
        <a:xfrm>
          <a:off x="4546600" y="1327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127927</xdr:rowOff>
    </xdr:from>
    <xdr:ext cx="599010" cy="259045"/>
    <xdr:sp macro="" textlink="">
      <xdr:nvSpPr>
        <xdr:cNvPr id="174" name="民生費最大値テキスト"/>
        <xdr:cNvSpPr txBox="1"/>
      </xdr:nvSpPr>
      <xdr:spPr>
        <a:xfrm>
          <a:off x="4686300" y="1212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9800</xdr:rowOff>
    </xdr:from>
    <xdr:to>
      <xdr:col>24</xdr:col>
      <xdr:colOff>152400</xdr:colOff>
      <xdr:row>72</xdr:row>
      <xdr:rowOff>9800</xdr:rowOff>
    </xdr:to>
    <xdr:cxnSp macro="">
      <xdr:nvCxnSpPr>
        <xdr:cNvPr id="175" name="直線コネクタ 174"/>
        <xdr:cNvCxnSpPr/>
      </xdr:nvCxnSpPr>
      <xdr:spPr>
        <a:xfrm>
          <a:off x="4546600" y="12354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147751</xdr:rowOff>
    </xdr:from>
    <xdr:to>
      <xdr:col>24</xdr:col>
      <xdr:colOff>63500</xdr:colOff>
      <xdr:row>77</xdr:row>
      <xdr:rowOff>9709</xdr:rowOff>
    </xdr:to>
    <xdr:cxnSp macro="">
      <xdr:nvCxnSpPr>
        <xdr:cNvPr id="176" name="直線コネクタ 175"/>
        <xdr:cNvCxnSpPr/>
      </xdr:nvCxnSpPr>
      <xdr:spPr>
        <a:xfrm>
          <a:off x="3797300" y="13177951"/>
          <a:ext cx="8382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133394</xdr:rowOff>
    </xdr:from>
    <xdr:ext cx="599010" cy="259045"/>
    <xdr:sp macro="" textlink="">
      <xdr:nvSpPr>
        <xdr:cNvPr id="177" name="民生費平均値テキスト"/>
        <xdr:cNvSpPr txBox="1"/>
      </xdr:nvSpPr>
      <xdr:spPr>
        <a:xfrm>
          <a:off x="4686300" y="128206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110517</xdr:rowOff>
    </xdr:from>
    <xdr:to>
      <xdr:col>24</xdr:col>
      <xdr:colOff>114300</xdr:colOff>
      <xdr:row>76</xdr:row>
      <xdr:rowOff>40667</xdr:rowOff>
    </xdr:to>
    <xdr:sp macro="" textlink="">
      <xdr:nvSpPr>
        <xdr:cNvPr id="178" name="フローチャート: 判断 177"/>
        <xdr:cNvSpPr/>
      </xdr:nvSpPr>
      <xdr:spPr>
        <a:xfrm>
          <a:off x="4584700" y="1296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147751</xdr:rowOff>
    </xdr:from>
    <xdr:to>
      <xdr:col>19</xdr:col>
      <xdr:colOff>177800</xdr:colOff>
      <xdr:row>77</xdr:row>
      <xdr:rowOff>94698</xdr:rowOff>
    </xdr:to>
    <xdr:cxnSp macro="">
      <xdr:nvCxnSpPr>
        <xdr:cNvPr id="179" name="直線コネクタ 178"/>
        <xdr:cNvCxnSpPr/>
      </xdr:nvCxnSpPr>
      <xdr:spPr>
        <a:xfrm flipV="1">
          <a:off x="2908300" y="13177951"/>
          <a:ext cx="889000" cy="11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70173</xdr:rowOff>
    </xdr:from>
    <xdr:to>
      <xdr:col>20</xdr:col>
      <xdr:colOff>38100</xdr:colOff>
      <xdr:row>76</xdr:row>
      <xdr:rowOff>322</xdr:rowOff>
    </xdr:to>
    <xdr:sp macro="" textlink="">
      <xdr:nvSpPr>
        <xdr:cNvPr id="180" name="フローチャート: 判断 179"/>
        <xdr:cNvSpPr/>
      </xdr:nvSpPr>
      <xdr:spPr>
        <a:xfrm>
          <a:off x="3746500" y="129289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16850</xdr:rowOff>
    </xdr:from>
    <xdr:ext cx="599010" cy="259045"/>
    <xdr:sp macro="" textlink="">
      <xdr:nvSpPr>
        <xdr:cNvPr id="181" name="テキスト ボックス 180"/>
        <xdr:cNvSpPr txBox="1"/>
      </xdr:nvSpPr>
      <xdr:spPr>
        <a:xfrm>
          <a:off x="3497795" y="12704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94698</xdr:rowOff>
    </xdr:from>
    <xdr:to>
      <xdr:col>15</xdr:col>
      <xdr:colOff>50800</xdr:colOff>
      <xdr:row>77</xdr:row>
      <xdr:rowOff>133990</xdr:rowOff>
    </xdr:to>
    <xdr:cxnSp macro="">
      <xdr:nvCxnSpPr>
        <xdr:cNvPr id="182" name="直線コネクタ 181"/>
        <xdr:cNvCxnSpPr/>
      </xdr:nvCxnSpPr>
      <xdr:spPr>
        <a:xfrm flipV="1">
          <a:off x="2019300" y="13296348"/>
          <a:ext cx="8890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26127</xdr:rowOff>
    </xdr:from>
    <xdr:to>
      <xdr:col>15</xdr:col>
      <xdr:colOff>101600</xdr:colOff>
      <xdr:row>76</xdr:row>
      <xdr:rowOff>127727</xdr:rowOff>
    </xdr:to>
    <xdr:sp macro="" textlink="">
      <xdr:nvSpPr>
        <xdr:cNvPr id="183" name="フローチャート: 判断 182"/>
        <xdr:cNvSpPr/>
      </xdr:nvSpPr>
      <xdr:spPr>
        <a:xfrm>
          <a:off x="28575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144253</xdr:rowOff>
    </xdr:from>
    <xdr:ext cx="599010" cy="259045"/>
    <xdr:sp macro="" textlink="">
      <xdr:nvSpPr>
        <xdr:cNvPr id="184" name="テキスト ボックス 183"/>
        <xdr:cNvSpPr txBox="1"/>
      </xdr:nvSpPr>
      <xdr:spPr>
        <a:xfrm>
          <a:off x="2608795" y="12831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133990</xdr:rowOff>
    </xdr:from>
    <xdr:to>
      <xdr:col>10</xdr:col>
      <xdr:colOff>114300</xdr:colOff>
      <xdr:row>77</xdr:row>
      <xdr:rowOff>146160</xdr:rowOff>
    </xdr:to>
    <xdr:cxnSp macro="">
      <xdr:nvCxnSpPr>
        <xdr:cNvPr id="185" name="直線コネクタ 184"/>
        <xdr:cNvCxnSpPr/>
      </xdr:nvCxnSpPr>
      <xdr:spPr>
        <a:xfrm flipV="1">
          <a:off x="1130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110603</xdr:rowOff>
    </xdr:from>
    <xdr:to>
      <xdr:col>10</xdr:col>
      <xdr:colOff>165100</xdr:colOff>
      <xdr:row>77</xdr:row>
      <xdr:rowOff>40753</xdr:rowOff>
    </xdr:to>
    <xdr:sp macro="" textlink="">
      <xdr:nvSpPr>
        <xdr:cNvPr id="186" name="フローチャート: 判断 185"/>
        <xdr:cNvSpPr/>
      </xdr:nvSpPr>
      <xdr:spPr>
        <a:xfrm>
          <a:off x="1968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57280</xdr:rowOff>
    </xdr:from>
    <xdr:ext cx="599010" cy="259045"/>
    <xdr:sp macro="" textlink="">
      <xdr:nvSpPr>
        <xdr:cNvPr id="187" name="テキスト ボックス 186"/>
        <xdr:cNvSpPr txBox="1"/>
      </xdr:nvSpPr>
      <xdr:spPr>
        <a:xfrm>
          <a:off x="1719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135851</xdr:rowOff>
    </xdr:from>
    <xdr:to>
      <xdr:col>6</xdr:col>
      <xdr:colOff>38100</xdr:colOff>
      <xdr:row>77</xdr:row>
      <xdr:rowOff>66001</xdr:rowOff>
    </xdr:to>
    <xdr:sp macro="" textlink="">
      <xdr:nvSpPr>
        <xdr:cNvPr id="188" name="フローチャート: 判断 187"/>
        <xdr:cNvSpPr/>
      </xdr:nvSpPr>
      <xdr:spPr>
        <a:xfrm>
          <a:off x="1079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82527</xdr:rowOff>
    </xdr:from>
    <xdr:ext cx="599010" cy="259045"/>
    <xdr:sp macro="" textlink="">
      <xdr:nvSpPr>
        <xdr:cNvPr id="189" name="テキスト ボックス 188"/>
        <xdr:cNvSpPr txBox="1"/>
      </xdr:nvSpPr>
      <xdr:spPr>
        <a:xfrm>
          <a:off x="830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130359</xdr:rowOff>
    </xdr:from>
    <xdr:to>
      <xdr:col>24</xdr:col>
      <xdr:colOff>114300</xdr:colOff>
      <xdr:row>77</xdr:row>
      <xdr:rowOff>60509</xdr:rowOff>
    </xdr:to>
    <xdr:sp macro="" textlink="">
      <xdr:nvSpPr>
        <xdr:cNvPr id="195" name="楕円 194"/>
        <xdr:cNvSpPr/>
      </xdr:nvSpPr>
      <xdr:spPr>
        <a:xfrm>
          <a:off x="4584700" y="13160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45286</xdr:rowOff>
    </xdr:from>
    <xdr:ext cx="599010" cy="259045"/>
    <xdr:sp macro="" textlink="">
      <xdr:nvSpPr>
        <xdr:cNvPr id="196" name="民生費該当値テキスト"/>
        <xdr:cNvSpPr txBox="1"/>
      </xdr:nvSpPr>
      <xdr:spPr>
        <a:xfrm>
          <a:off x="4686300" y="1307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96951</xdr:rowOff>
    </xdr:from>
    <xdr:to>
      <xdr:col>20</xdr:col>
      <xdr:colOff>38100</xdr:colOff>
      <xdr:row>77</xdr:row>
      <xdr:rowOff>27101</xdr:rowOff>
    </xdr:to>
    <xdr:sp macro="" textlink="">
      <xdr:nvSpPr>
        <xdr:cNvPr id="197" name="楕円 196"/>
        <xdr:cNvSpPr/>
      </xdr:nvSpPr>
      <xdr:spPr>
        <a:xfrm>
          <a:off x="3746500" y="1312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18228</xdr:rowOff>
    </xdr:from>
    <xdr:ext cx="599010" cy="259045"/>
    <xdr:sp macro="" textlink="">
      <xdr:nvSpPr>
        <xdr:cNvPr id="198" name="テキスト ボックス 197"/>
        <xdr:cNvSpPr txBox="1"/>
      </xdr:nvSpPr>
      <xdr:spPr>
        <a:xfrm>
          <a:off x="3497795" y="13219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43898</xdr:rowOff>
    </xdr:from>
    <xdr:to>
      <xdr:col>15</xdr:col>
      <xdr:colOff>101600</xdr:colOff>
      <xdr:row>77</xdr:row>
      <xdr:rowOff>145498</xdr:rowOff>
    </xdr:to>
    <xdr:sp macro="" textlink="">
      <xdr:nvSpPr>
        <xdr:cNvPr id="199" name="楕円 198"/>
        <xdr:cNvSpPr/>
      </xdr:nvSpPr>
      <xdr:spPr>
        <a:xfrm>
          <a:off x="28575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136625</xdr:rowOff>
    </xdr:from>
    <xdr:ext cx="599010" cy="259045"/>
    <xdr:sp macro="" textlink="">
      <xdr:nvSpPr>
        <xdr:cNvPr id="200" name="テキスト ボックス 199"/>
        <xdr:cNvSpPr txBox="1"/>
      </xdr:nvSpPr>
      <xdr:spPr>
        <a:xfrm>
          <a:off x="2608795" y="13338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83190</xdr:rowOff>
    </xdr:from>
    <xdr:to>
      <xdr:col>10</xdr:col>
      <xdr:colOff>165100</xdr:colOff>
      <xdr:row>78</xdr:row>
      <xdr:rowOff>13340</xdr:rowOff>
    </xdr:to>
    <xdr:sp macro="" textlink="">
      <xdr:nvSpPr>
        <xdr:cNvPr id="201" name="楕円 200"/>
        <xdr:cNvSpPr/>
      </xdr:nvSpPr>
      <xdr:spPr>
        <a:xfrm>
          <a:off x="1968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4467</xdr:rowOff>
    </xdr:from>
    <xdr:ext cx="599010" cy="259045"/>
    <xdr:sp macro="" textlink="">
      <xdr:nvSpPr>
        <xdr:cNvPr id="202" name="テキスト ボックス 201"/>
        <xdr:cNvSpPr txBox="1"/>
      </xdr:nvSpPr>
      <xdr:spPr>
        <a:xfrm>
          <a:off x="1719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95360</xdr:rowOff>
    </xdr:from>
    <xdr:to>
      <xdr:col>6</xdr:col>
      <xdr:colOff>38100</xdr:colOff>
      <xdr:row>78</xdr:row>
      <xdr:rowOff>25510</xdr:rowOff>
    </xdr:to>
    <xdr:sp macro="" textlink="">
      <xdr:nvSpPr>
        <xdr:cNvPr id="203" name="楕円 202"/>
        <xdr:cNvSpPr/>
      </xdr:nvSpPr>
      <xdr:spPr>
        <a:xfrm>
          <a:off x="1079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16637</xdr:rowOff>
    </xdr:from>
    <xdr:ext cx="599010" cy="259045"/>
    <xdr:sp macro="" textlink="">
      <xdr:nvSpPr>
        <xdr:cNvPr id="204" name="テキスト ボックス 203"/>
        <xdr:cNvSpPr txBox="1"/>
      </xdr:nvSpPr>
      <xdr:spPr>
        <a:xfrm>
          <a:off x="830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8" name="テキスト ボックス 217"/>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0" name="テキスト ボックス 219"/>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2" name="テキスト ボックス 221"/>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124430</xdr:rowOff>
    </xdr:from>
    <xdr:to>
      <xdr:col>24</xdr:col>
      <xdr:colOff>62865</xdr:colOff>
      <xdr:row>98</xdr:row>
      <xdr:rowOff>162429</xdr:rowOff>
    </xdr:to>
    <xdr:cxnSp macro="">
      <xdr:nvCxnSpPr>
        <xdr:cNvPr id="230" name="直線コネクタ 229"/>
        <xdr:cNvCxnSpPr/>
      </xdr:nvCxnSpPr>
      <xdr:spPr>
        <a:xfrm flipV="1">
          <a:off x="4633595" y="15554930"/>
          <a:ext cx="1270" cy="1409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166256</xdr:rowOff>
    </xdr:from>
    <xdr:ext cx="534377" cy="259045"/>
    <xdr:sp macro="" textlink="">
      <xdr:nvSpPr>
        <xdr:cNvPr id="231" name="衛生費最小値テキスト"/>
        <xdr:cNvSpPr txBox="1"/>
      </xdr:nvSpPr>
      <xdr:spPr>
        <a:xfrm>
          <a:off x="4686300" y="16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162429</xdr:rowOff>
    </xdr:from>
    <xdr:to>
      <xdr:col>24</xdr:col>
      <xdr:colOff>152400</xdr:colOff>
      <xdr:row>98</xdr:row>
      <xdr:rowOff>162429</xdr:rowOff>
    </xdr:to>
    <xdr:cxnSp macro="">
      <xdr:nvCxnSpPr>
        <xdr:cNvPr id="232" name="直線コネクタ 231"/>
        <xdr:cNvCxnSpPr/>
      </xdr:nvCxnSpPr>
      <xdr:spPr>
        <a:xfrm>
          <a:off x="4546600" y="16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71107</xdr:rowOff>
    </xdr:from>
    <xdr:ext cx="599010" cy="259045"/>
    <xdr:sp macro="" textlink="">
      <xdr:nvSpPr>
        <xdr:cNvPr id="233" name="衛生費最大値テキスト"/>
        <xdr:cNvSpPr txBox="1"/>
      </xdr:nvSpPr>
      <xdr:spPr>
        <a:xfrm>
          <a:off x="4686300" y="153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464,676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124430</xdr:rowOff>
    </xdr:from>
    <xdr:to>
      <xdr:col>24</xdr:col>
      <xdr:colOff>152400</xdr:colOff>
      <xdr:row>90</xdr:row>
      <xdr:rowOff>124430</xdr:rowOff>
    </xdr:to>
    <xdr:cxnSp macro="">
      <xdr:nvCxnSpPr>
        <xdr:cNvPr id="234" name="直線コネクタ 233"/>
        <xdr:cNvCxnSpPr/>
      </xdr:nvCxnSpPr>
      <xdr:spPr>
        <a:xfrm>
          <a:off x="4546600" y="15554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110142</xdr:rowOff>
    </xdr:from>
    <xdr:to>
      <xdr:col>24</xdr:col>
      <xdr:colOff>63500</xdr:colOff>
      <xdr:row>98</xdr:row>
      <xdr:rowOff>140284</xdr:rowOff>
    </xdr:to>
    <xdr:cxnSp macro="">
      <xdr:nvCxnSpPr>
        <xdr:cNvPr id="235" name="直線コネクタ 234"/>
        <xdr:cNvCxnSpPr/>
      </xdr:nvCxnSpPr>
      <xdr:spPr>
        <a:xfrm>
          <a:off x="3797300" y="16912242"/>
          <a:ext cx="838200" cy="3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27351</xdr:rowOff>
    </xdr:from>
    <xdr:ext cx="534377" cy="259045"/>
    <xdr:sp macro="" textlink="">
      <xdr:nvSpPr>
        <xdr:cNvPr id="236" name="衛生費平均値テキスト"/>
        <xdr:cNvSpPr txBox="1"/>
      </xdr:nvSpPr>
      <xdr:spPr>
        <a:xfrm>
          <a:off x="4686300" y="166580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4474</xdr:rowOff>
    </xdr:from>
    <xdr:to>
      <xdr:col>24</xdr:col>
      <xdr:colOff>114300</xdr:colOff>
      <xdr:row>98</xdr:row>
      <xdr:rowOff>106074</xdr:rowOff>
    </xdr:to>
    <xdr:sp macro="" textlink="">
      <xdr:nvSpPr>
        <xdr:cNvPr id="237" name="フローチャート: 判断 236"/>
        <xdr:cNvSpPr/>
      </xdr:nvSpPr>
      <xdr:spPr>
        <a:xfrm>
          <a:off x="4584700" y="1680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52479</xdr:rowOff>
    </xdr:from>
    <xdr:to>
      <xdr:col>19</xdr:col>
      <xdr:colOff>177800</xdr:colOff>
      <xdr:row>98</xdr:row>
      <xdr:rowOff>110142</xdr:rowOff>
    </xdr:to>
    <xdr:cxnSp macro="">
      <xdr:nvCxnSpPr>
        <xdr:cNvPr id="238" name="直線コネクタ 237"/>
        <xdr:cNvCxnSpPr/>
      </xdr:nvCxnSpPr>
      <xdr:spPr>
        <a:xfrm>
          <a:off x="2908300" y="16854579"/>
          <a:ext cx="889000" cy="5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8691</xdr:rowOff>
    </xdr:from>
    <xdr:to>
      <xdr:col>20</xdr:col>
      <xdr:colOff>38100</xdr:colOff>
      <xdr:row>98</xdr:row>
      <xdr:rowOff>110291</xdr:rowOff>
    </xdr:to>
    <xdr:sp macro="" textlink="">
      <xdr:nvSpPr>
        <xdr:cNvPr id="239" name="フローチャート: 判断 238"/>
        <xdr:cNvSpPr/>
      </xdr:nvSpPr>
      <xdr:spPr>
        <a:xfrm>
          <a:off x="3746500" y="16810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126818</xdr:rowOff>
    </xdr:from>
    <xdr:ext cx="534377" cy="259045"/>
    <xdr:sp macro="" textlink="">
      <xdr:nvSpPr>
        <xdr:cNvPr id="240" name="テキスト ボックス 239"/>
        <xdr:cNvSpPr txBox="1"/>
      </xdr:nvSpPr>
      <xdr:spPr>
        <a:xfrm>
          <a:off x="3530111" y="16586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52479</xdr:rowOff>
    </xdr:from>
    <xdr:to>
      <xdr:col>15</xdr:col>
      <xdr:colOff>50800</xdr:colOff>
      <xdr:row>98</xdr:row>
      <xdr:rowOff>92018</xdr:rowOff>
    </xdr:to>
    <xdr:cxnSp macro="">
      <xdr:nvCxnSpPr>
        <xdr:cNvPr id="241" name="直線コネクタ 240"/>
        <xdr:cNvCxnSpPr/>
      </xdr:nvCxnSpPr>
      <xdr:spPr>
        <a:xfrm flipV="1">
          <a:off x="2019300" y="16854579"/>
          <a:ext cx="889000" cy="3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33361</xdr:rowOff>
    </xdr:from>
    <xdr:to>
      <xdr:col>15</xdr:col>
      <xdr:colOff>101600</xdr:colOff>
      <xdr:row>98</xdr:row>
      <xdr:rowOff>134961</xdr:rowOff>
    </xdr:to>
    <xdr:sp macro="" textlink="">
      <xdr:nvSpPr>
        <xdr:cNvPr id="242" name="フローチャート: 判断 241"/>
        <xdr:cNvSpPr/>
      </xdr:nvSpPr>
      <xdr:spPr>
        <a:xfrm>
          <a:off x="2857500" y="1683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126088</xdr:rowOff>
    </xdr:from>
    <xdr:ext cx="534377" cy="259045"/>
    <xdr:sp macro="" textlink="">
      <xdr:nvSpPr>
        <xdr:cNvPr id="243" name="テキスト ボックス 242"/>
        <xdr:cNvSpPr txBox="1"/>
      </xdr:nvSpPr>
      <xdr:spPr>
        <a:xfrm>
          <a:off x="2641111" y="1692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92018</xdr:rowOff>
    </xdr:from>
    <xdr:to>
      <xdr:col>10</xdr:col>
      <xdr:colOff>114300</xdr:colOff>
      <xdr:row>98</xdr:row>
      <xdr:rowOff>157367</xdr:rowOff>
    </xdr:to>
    <xdr:cxnSp macro="">
      <xdr:nvCxnSpPr>
        <xdr:cNvPr id="244" name="直線コネクタ 243"/>
        <xdr:cNvCxnSpPr/>
      </xdr:nvCxnSpPr>
      <xdr:spPr>
        <a:xfrm flipV="1">
          <a:off x="1130300" y="16894118"/>
          <a:ext cx="889000" cy="6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79609</xdr:rowOff>
    </xdr:from>
    <xdr:to>
      <xdr:col>10</xdr:col>
      <xdr:colOff>165100</xdr:colOff>
      <xdr:row>99</xdr:row>
      <xdr:rowOff>9759</xdr:rowOff>
    </xdr:to>
    <xdr:sp macro="" textlink="">
      <xdr:nvSpPr>
        <xdr:cNvPr id="245" name="フローチャート: 判断 244"/>
        <xdr:cNvSpPr/>
      </xdr:nvSpPr>
      <xdr:spPr>
        <a:xfrm>
          <a:off x="1968500" y="1688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886</xdr:rowOff>
    </xdr:from>
    <xdr:ext cx="534377" cy="259045"/>
    <xdr:sp macro="" textlink="">
      <xdr:nvSpPr>
        <xdr:cNvPr id="246" name="テキスト ボックス 245"/>
        <xdr:cNvSpPr txBox="1"/>
      </xdr:nvSpPr>
      <xdr:spPr>
        <a:xfrm>
          <a:off x="1752111" y="169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86131</xdr:rowOff>
    </xdr:from>
    <xdr:to>
      <xdr:col>6</xdr:col>
      <xdr:colOff>38100</xdr:colOff>
      <xdr:row>99</xdr:row>
      <xdr:rowOff>16281</xdr:rowOff>
    </xdr:to>
    <xdr:sp macro="" textlink="">
      <xdr:nvSpPr>
        <xdr:cNvPr id="247" name="フローチャート: 判断 246"/>
        <xdr:cNvSpPr/>
      </xdr:nvSpPr>
      <xdr:spPr>
        <a:xfrm>
          <a:off x="1079500" y="168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32808</xdr:rowOff>
    </xdr:from>
    <xdr:ext cx="534377" cy="259045"/>
    <xdr:sp macro="" textlink="">
      <xdr:nvSpPr>
        <xdr:cNvPr id="248" name="テキスト ボックス 247"/>
        <xdr:cNvSpPr txBox="1"/>
      </xdr:nvSpPr>
      <xdr:spPr>
        <a:xfrm>
          <a:off x="863111" y="166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89484</xdr:rowOff>
    </xdr:from>
    <xdr:to>
      <xdr:col>24</xdr:col>
      <xdr:colOff>114300</xdr:colOff>
      <xdr:row>99</xdr:row>
      <xdr:rowOff>19634</xdr:rowOff>
    </xdr:to>
    <xdr:sp macro="" textlink="">
      <xdr:nvSpPr>
        <xdr:cNvPr id="254" name="楕円 253"/>
        <xdr:cNvSpPr/>
      </xdr:nvSpPr>
      <xdr:spPr>
        <a:xfrm>
          <a:off x="4584700" y="16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4411</xdr:rowOff>
    </xdr:from>
    <xdr:ext cx="534377" cy="259045"/>
    <xdr:sp macro="" textlink="">
      <xdr:nvSpPr>
        <xdr:cNvPr id="255" name="衛生費該当値テキスト"/>
        <xdr:cNvSpPr txBox="1"/>
      </xdr:nvSpPr>
      <xdr:spPr>
        <a:xfrm>
          <a:off x="4686300" y="1680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59342</xdr:rowOff>
    </xdr:from>
    <xdr:to>
      <xdr:col>20</xdr:col>
      <xdr:colOff>38100</xdr:colOff>
      <xdr:row>98</xdr:row>
      <xdr:rowOff>160942</xdr:rowOff>
    </xdr:to>
    <xdr:sp macro="" textlink="">
      <xdr:nvSpPr>
        <xdr:cNvPr id="256" name="楕円 255"/>
        <xdr:cNvSpPr/>
      </xdr:nvSpPr>
      <xdr:spPr>
        <a:xfrm>
          <a:off x="3746500" y="1686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152069</xdr:rowOff>
    </xdr:from>
    <xdr:ext cx="534377" cy="259045"/>
    <xdr:sp macro="" textlink="">
      <xdr:nvSpPr>
        <xdr:cNvPr id="257" name="テキスト ボックス 256"/>
        <xdr:cNvSpPr txBox="1"/>
      </xdr:nvSpPr>
      <xdr:spPr>
        <a:xfrm>
          <a:off x="3530111" y="1695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1679</xdr:rowOff>
    </xdr:from>
    <xdr:to>
      <xdr:col>15</xdr:col>
      <xdr:colOff>101600</xdr:colOff>
      <xdr:row>98</xdr:row>
      <xdr:rowOff>103279</xdr:rowOff>
    </xdr:to>
    <xdr:sp macro="" textlink="">
      <xdr:nvSpPr>
        <xdr:cNvPr id="258" name="楕円 257"/>
        <xdr:cNvSpPr/>
      </xdr:nvSpPr>
      <xdr:spPr>
        <a:xfrm>
          <a:off x="2857500" y="16803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119806</xdr:rowOff>
    </xdr:from>
    <xdr:ext cx="534377" cy="259045"/>
    <xdr:sp macro="" textlink="">
      <xdr:nvSpPr>
        <xdr:cNvPr id="259" name="テキスト ボックス 258"/>
        <xdr:cNvSpPr txBox="1"/>
      </xdr:nvSpPr>
      <xdr:spPr>
        <a:xfrm>
          <a:off x="2641111" y="1657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41218</xdr:rowOff>
    </xdr:from>
    <xdr:to>
      <xdr:col>10</xdr:col>
      <xdr:colOff>165100</xdr:colOff>
      <xdr:row>98</xdr:row>
      <xdr:rowOff>142818</xdr:rowOff>
    </xdr:to>
    <xdr:sp macro="" textlink="">
      <xdr:nvSpPr>
        <xdr:cNvPr id="260" name="楕円 259"/>
        <xdr:cNvSpPr/>
      </xdr:nvSpPr>
      <xdr:spPr>
        <a:xfrm>
          <a:off x="1968500" y="16843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159345</xdr:rowOff>
    </xdr:from>
    <xdr:ext cx="534377" cy="259045"/>
    <xdr:sp macro="" textlink="">
      <xdr:nvSpPr>
        <xdr:cNvPr id="261" name="テキスト ボックス 260"/>
        <xdr:cNvSpPr txBox="1"/>
      </xdr:nvSpPr>
      <xdr:spPr>
        <a:xfrm>
          <a:off x="1752111" y="1661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106567</xdr:rowOff>
    </xdr:from>
    <xdr:to>
      <xdr:col>6</xdr:col>
      <xdr:colOff>38100</xdr:colOff>
      <xdr:row>99</xdr:row>
      <xdr:rowOff>36717</xdr:rowOff>
    </xdr:to>
    <xdr:sp macro="" textlink="">
      <xdr:nvSpPr>
        <xdr:cNvPr id="262" name="楕円 261"/>
        <xdr:cNvSpPr/>
      </xdr:nvSpPr>
      <xdr:spPr>
        <a:xfrm>
          <a:off x="1079500" y="16908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27844</xdr:rowOff>
    </xdr:from>
    <xdr:ext cx="534377" cy="259045"/>
    <xdr:sp macro="" textlink="">
      <xdr:nvSpPr>
        <xdr:cNvPr id="263" name="テキスト ボックス 262"/>
        <xdr:cNvSpPr txBox="1"/>
      </xdr:nvSpPr>
      <xdr:spPr>
        <a:xfrm>
          <a:off x="863111" y="17001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21155</xdr:rowOff>
    </xdr:from>
    <xdr:to>
      <xdr:col>54</xdr:col>
      <xdr:colOff>189865</xdr:colOff>
      <xdr:row>39</xdr:row>
      <xdr:rowOff>98878</xdr:rowOff>
    </xdr:to>
    <xdr:cxnSp macro="">
      <xdr:nvCxnSpPr>
        <xdr:cNvPr id="289" name="直線コネクタ 288"/>
        <xdr:cNvCxnSpPr/>
      </xdr:nvCxnSpPr>
      <xdr:spPr>
        <a:xfrm flipV="1">
          <a:off x="10475595" y="5164655"/>
          <a:ext cx="1270" cy="1620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139282</xdr:rowOff>
    </xdr:from>
    <xdr:ext cx="469744" cy="259045"/>
    <xdr:sp macro="" textlink="">
      <xdr:nvSpPr>
        <xdr:cNvPr id="292" name="労働費最大値テキスト"/>
        <xdr:cNvSpPr txBox="1"/>
      </xdr:nvSpPr>
      <xdr:spPr>
        <a:xfrm>
          <a:off x="10528300" y="493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21155</xdr:rowOff>
    </xdr:from>
    <xdr:to>
      <xdr:col>55</xdr:col>
      <xdr:colOff>88900</xdr:colOff>
      <xdr:row>30</xdr:row>
      <xdr:rowOff>21155</xdr:rowOff>
    </xdr:to>
    <xdr:cxnSp macro="">
      <xdr:nvCxnSpPr>
        <xdr:cNvPr id="293" name="直線コネクタ 292"/>
        <xdr:cNvCxnSpPr/>
      </xdr:nvCxnSpPr>
      <xdr:spPr>
        <a:xfrm>
          <a:off x="10388600" y="5164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94960</xdr:rowOff>
    </xdr:from>
    <xdr:to>
      <xdr:col>55</xdr:col>
      <xdr:colOff>0</xdr:colOff>
      <xdr:row>39</xdr:row>
      <xdr:rowOff>97572</xdr:rowOff>
    </xdr:to>
    <xdr:cxnSp macro="">
      <xdr:nvCxnSpPr>
        <xdr:cNvPr id="294" name="直線コネクタ 293"/>
        <xdr:cNvCxnSpPr/>
      </xdr:nvCxnSpPr>
      <xdr:spPr>
        <a:xfrm flipV="1">
          <a:off x="9639300" y="6781510"/>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142148</xdr:rowOff>
    </xdr:from>
    <xdr:ext cx="378565" cy="259045"/>
    <xdr:sp macro="" textlink="">
      <xdr:nvSpPr>
        <xdr:cNvPr id="295" name="労働費平均値テキスト"/>
        <xdr:cNvSpPr txBox="1"/>
      </xdr:nvSpPr>
      <xdr:spPr>
        <a:xfrm>
          <a:off x="10528300" y="631434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119271</xdr:rowOff>
    </xdr:from>
    <xdr:to>
      <xdr:col>55</xdr:col>
      <xdr:colOff>50800</xdr:colOff>
      <xdr:row>38</xdr:row>
      <xdr:rowOff>49421</xdr:rowOff>
    </xdr:to>
    <xdr:sp macro="" textlink="">
      <xdr:nvSpPr>
        <xdr:cNvPr id="296" name="フローチャート: 判断 295"/>
        <xdr:cNvSpPr/>
      </xdr:nvSpPr>
      <xdr:spPr>
        <a:xfrm>
          <a:off x="10426700" y="6462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7" name="直線コネクタ 296"/>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132987</xdr:rowOff>
    </xdr:from>
    <xdr:to>
      <xdr:col>50</xdr:col>
      <xdr:colOff>165100</xdr:colOff>
      <xdr:row>38</xdr:row>
      <xdr:rowOff>63137</xdr:rowOff>
    </xdr:to>
    <xdr:sp macro="" textlink="">
      <xdr:nvSpPr>
        <xdr:cNvPr id="298" name="フローチャート: 判断 297"/>
        <xdr:cNvSpPr/>
      </xdr:nvSpPr>
      <xdr:spPr>
        <a:xfrm>
          <a:off x="9588500" y="647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79664</xdr:rowOff>
    </xdr:from>
    <xdr:ext cx="378565" cy="259045"/>
    <xdr:sp macro="" textlink="">
      <xdr:nvSpPr>
        <xdr:cNvPr id="299" name="テキスト ボックス 298"/>
        <xdr:cNvSpPr txBox="1"/>
      </xdr:nvSpPr>
      <xdr:spPr>
        <a:xfrm>
          <a:off x="9450017" y="62518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97572</xdr:rowOff>
    </xdr:to>
    <xdr:cxnSp macro="">
      <xdr:nvCxnSpPr>
        <xdr:cNvPr id="300" name="直線コネクタ 299"/>
        <xdr:cNvCxnSpPr/>
      </xdr:nvCxnSpPr>
      <xdr:spPr>
        <a:xfrm>
          <a:off x="7861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158133</xdr:rowOff>
    </xdr:from>
    <xdr:to>
      <xdr:col>46</xdr:col>
      <xdr:colOff>38100</xdr:colOff>
      <xdr:row>38</xdr:row>
      <xdr:rowOff>88283</xdr:rowOff>
    </xdr:to>
    <xdr:sp macro="" textlink="">
      <xdr:nvSpPr>
        <xdr:cNvPr id="301" name="フローチャート: 判断 300"/>
        <xdr:cNvSpPr/>
      </xdr:nvSpPr>
      <xdr:spPr>
        <a:xfrm>
          <a:off x="86995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104810</xdr:rowOff>
    </xdr:from>
    <xdr:ext cx="378565" cy="259045"/>
    <xdr:sp macro="" textlink="">
      <xdr:nvSpPr>
        <xdr:cNvPr id="302" name="テキスト ボックス 301"/>
        <xdr:cNvSpPr txBox="1"/>
      </xdr:nvSpPr>
      <xdr:spPr>
        <a:xfrm>
          <a:off x="8561017" y="6277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97572</xdr:rowOff>
    </xdr:from>
    <xdr:to>
      <xdr:col>41</xdr:col>
      <xdr:colOff>50800</xdr:colOff>
      <xdr:row>39</xdr:row>
      <xdr:rowOff>97572</xdr:rowOff>
    </xdr:to>
    <xdr:cxnSp macro="">
      <xdr:nvCxnSpPr>
        <xdr:cNvPr id="303" name="直線コネクタ 302"/>
        <xdr:cNvCxnSpPr/>
      </xdr:nvCxnSpPr>
      <xdr:spPr>
        <a:xfrm>
          <a:off x="6972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159439</xdr:rowOff>
    </xdr:from>
    <xdr:to>
      <xdr:col>41</xdr:col>
      <xdr:colOff>101600</xdr:colOff>
      <xdr:row>38</xdr:row>
      <xdr:rowOff>89589</xdr:rowOff>
    </xdr:to>
    <xdr:sp macro="" textlink="">
      <xdr:nvSpPr>
        <xdr:cNvPr id="304" name="フローチャート: 判断 303"/>
        <xdr:cNvSpPr/>
      </xdr:nvSpPr>
      <xdr:spPr>
        <a:xfrm>
          <a:off x="7810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106116</xdr:rowOff>
    </xdr:from>
    <xdr:ext cx="378565" cy="259045"/>
    <xdr:sp macro="" textlink="">
      <xdr:nvSpPr>
        <xdr:cNvPr id="305" name="テキスト ボックス 304"/>
        <xdr:cNvSpPr txBox="1"/>
      </xdr:nvSpPr>
      <xdr:spPr>
        <a:xfrm>
          <a:off x="7672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168584</xdr:rowOff>
    </xdr:from>
    <xdr:to>
      <xdr:col>36</xdr:col>
      <xdr:colOff>165100</xdr:colOff>
      <xdr:row>38</xdr:row>
      <xdr:rowOff>98734</xdr:rowOff>
    </xdr:to>
    <xdr:sp macro="" textlink="">
      <xdr:nvSpPr>
        <xdr:cNvPr id="306" name="フローチャート: 判断 305"/>
        <xdr:cNvSpPr/>
      </xdr:nvSpPr>
      <xdr:spPr>
        <a:xfrm>
          <a:off x="6921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115261</xdr:rowOff>
    </xdr:from>
    <xdr:ext cx="378565" cy="259045"/>
    <xdr:sp macro="" textlink="">
      <xdr:nvSpPr>
        <xdr:cNvPr id="307" name="テキスト ボックス 306"/>
        <xdr:cNvSpPr txBox="1"/>
      </xdr:nvSpPr>
      <xdr:spPr>
        <a:xfrm>
          <a:off x="6783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44160</xdr:rowOff>
    </xdr:from>
    <xdr:to>
      <xdr:col>55</xdr:col>
      <xdr:colOff>50800</xdr:colOff>
      <xdr:row>39</xdr:row>
      <xdr:rowOff>145760</xdr:rowOff>
    </xdr:to>
    <xdr:sp macro="" textlink="">
      <xdr:nvSpPr>
        <xdr:cNvPr id="313" name="楕円 312"/>
        <xdr:cNvSpPr/>
      </xdr:nvSpPr>
      <xdr:spPr>
        <a:xfrm>
          <a:off x="10426700" y="673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130537</xdr:rowOff>
    </xdr:from>
    <xdr:ext cx="313932" cy="259045"/>
    <xdr:sp macro="" textlink="">
      <xdr:nvSpPr>
        <xdr:cNvPr id="314" name="労働費該当値テキスト"/>
        <xdr:cNvSpPr txBox="1"/>
      </xdr:nvSpPr>
      <xdr:spPr>
        <a:xfrm>
          <a:off x="10528300" y="66456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5" name="楕円 314"/>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6" name="テキスト ボックス 315"/>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7" name="楕円 316"/>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8" name="テキスト ボックス 317"/>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46772</xdr:rowOff>
    </xdr:from>
    <xdr:to>
      <xdr:col>41</xdr:col>
      <xdr:colOff>101600</xdr:colOff>
      <xdr:row>39</xdr:row>
      <xdr:rowOff>148372</xdr:rowOff>
    </xdr:to>
    <xdr:sp macro="" textlink="">
      <xdr:nvSpPr>
        <xdr:cNvPr id="319" name="楕円 318"/>
        <xdr:cNvSpPr/>
      </xdr:nvSpPr>
      <xdr:spPr>
        <a:xfrm>
          <a:off x="7810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139499</xdr:rowOff>
    </xdr:from>
    <xdr:ext cx="249299" cy="259045"/>
    <xdr:sp macro="" textlink="">
      <xdr:nvSpPr>
        <xdr:cNvPr id="320" name="テキスト ボックス 319"/>
        <xdr:cNvSpPr txBox="1"/>
      </xdr:nvSpPr>
      <xdr:spPr>
        <a:xfrm>
          <a:off x="7736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46772</xdr:rowOff>
    </xdr:from>
    <xdr:to>
      <xdr:col>36</xdr:col>
      <xdr:colOff>165100</xdr:colOff>
      <xdr:row>39</xdr:row>
      <xdr:rowOff>148372</xdr:rowOff>
    </xdr:to>
    <xdr:sp macro="" textlink="">
      <xdr:nvSpPr>
        <xdr:cNvPr id="321" name="楕円 320"/>
        <xdr:cNvSpPr/>
      </xdr:nvSpPr>
      <xdr:spPr>
        <a:xfrm>
          <a:off x="6921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139499</xdr:rowOff>
    </xdr:from>
    <xdr:ext cx="249299" cy="259045"/>
    <xdr:sp macro="" textlink="">
      <xdr:nvSpPr>
        <xdr:cNvPr id="322" name="テキスト ボックス 321"/>
        <xdr:cNvSpPr txBox="1"/>
      </xdr:nvSpPr>
      <xdr:spPr>
        <a:xfrm>
          <a:off x="6847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6" name="テキスト ボックス 33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8" name="テキスト ボックス 33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0" name="テキスト ボックス 33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2" name="テキスト ボックス 341"/>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4" name="テキスト ボックス 34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142291</xdr:rowOff>
    </xdr:from>
    <xdr:to>
      <xdr:col>54</xdr:col>
      <xdr:colOff>189865</xdr:colOff>
      <xdr:row>59</xdr:row>
      <xdr:rowOff>40096</xdr:rowOff>
    </xdr:to>
    <xdr:cxnSp macro="">
      <xdr:nvCxnSpPr>
        <xdr:cNvPr id="348" name="直線コネクタ 347"/>
        <xdr:cNvCxnSpPr/>
      </xdr:nvCxnSpPr>
      <xdr:spPr>
        <a:xfrm flipV="1">
          <a:off x="10475595" y="8714791"/>
          <a:ext cx="1270" cy="1440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43923</xdr:rowOff>
    </xdr:from>
    <xdr:ext cx="469744" cy="259045"/>
    <xdr:sp macro="" textlink="">
      <xdr:nvSpPr>
        <xdr:cNvPr id="349" name="農林水産業費最小値テキスト"/>
        <xdr:cNvSpPr txBox="1"/>
      </xdr:nvSpPr>
      <xdr:spPr>
        <a:xfrm>
          <a:off x="10528300" y="10159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40096</xdr:rowOff>
    </xdr:from>
    <xdr:to>
      <xdr:col>55</xdr:col>
      <xdr:colOff>88900</xdr:colOff>
      <xdr:row>59</xdr:row>
      <xdr:rowOff>40096</xdr:rowOff>
    </xdr:to>
    <xdr:cxnSp macro="">
      <xdr:nvCxnSpPr>
        <xdr:cNvPr id="350" name="直線コネクタ 349"/>
        <xdr:cNvCxnSpPr/>
      </xdr:nvCxnSpPr>
      <xdr:spPr>
        <a:xfrm>
          <a:off x="10388600" y="10155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88968</xdr:rowOff>
    </xdr:from>
    <xdr:ext cx="599010" cy="259045"/>
    <xdr:sp macro="" textlink="">
      <xdr:nvSpPr>
        <xdr:cNvPr id="351" name="農林水産業費最大値テキスト"/>
        <xdr:cNvSpPr txBox="1"/>
      </xdr:nvSpPr>
      <xdr:spPr>
        <a:xfrm>
          <a:off x="10528300" y="8490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137,762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142291</xdr:rowOff>
    </xdr:from>
    <xdr:to>
      <xdr:col>55</xdr:col>
      <xdr:colOff>88900</xdr:colOff>
      <xdr:row>50</xdr:row>
      <xdr:rowOff>142291</xdr:rowOff>
    </xdr:to>
    <xdr:cxnSp macro="">
      <xdr:nvCxnSpPr>
        <xdr:cNvPr id="352" name="直線コネクタ 351"/>
        <xdr:cNvCxnSpPr/>
      </xdr:nvCxnSpPr>
      <xdr:spPr>
        <a:xfrm>
          <a:off x="10388600" y="8714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47128</xdr:rowOff>
    </xdr:from>
    <xdr:to>
      <xdr:col>55</xdr:col>
      <xdr:colOff>0</xdr:colOff>
      <xdr:row>58</xdr:row>
      <xdr:rowOff>63533</xdr:rowOff>
    </xdr:to>
    <xdr:cxnSp macro="">
      <xdr:nvCxnSpPr>
        <xdr:cNvPr id="353" name="直線コネクタ 352"/>
        <xdr:cNvCxnSpPr/>
      </xdr:nvCxnSpPr>
      <xdr:spPr>
        <a:xfrm flipV="1">
          <a:off x="9639300" y="9991228"/>
          <a:ext cx="838200" cy="1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163680</xdr:rowOff>
    </xdr:from>
    <xdr:ext cx="534377" cy="259045"/>
    <xdr:sp macro="" textlink="">
      <xdr:nvSpPr>
        <xdr:cNvPr id="354" name="農林水産業費平均値テキスト"/>
        <xdr:cNvSpPr txBox="1"/>
      </xdr:nvSpPr>
      <xdr:spPr>
        <a:xfrm>
          <a:off x="10528300" y="9593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140803</xdr:rowOff>
    </xdr:from>
    <xdr:to>
      <xdr:col>55</xdr:col>
      <xdr:colOff>50800</xdr:colOff>
      <xdr:row>57</xdr:row>
      <xdr:rowOff>70953</xdr:rowOff>
    </xdr:to>
    <xdr:sp macro="" textlink="">
      <xdr:nvSpPr>
        <xdr:cNvPr id="355" name="フローチャート: 判断 354"/>
        <xdr:cNvSpPr/>
      </xdr:nvSpPr>
      <xdr:spPr>
        <a:xfrm>
          <a:off x="10426700" y="9742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52091</xdr:rowOff>
    </xdr:from>
    <xdr:to>
      <xdr:col>50</xdr:col>
      <xdr:colOff>114300</xdr:colOff>
      <xdr:row>58</xdr:row>
      <xdr:rowOff>63533</xdr:rowOff>
    </xdr:to>
    <xdr:cxnSp macro="">
      <xdr:nvCxnSpPr>
        <xdr:cNvPr id="356" name="直線コネクタ 355"/>
        <xdr:cNvCxnSpPr/>
      </xdr:nvCxnSpPr>
      <xdr:spPr>
        <a:xfrm>
          <a:off x="8750300" y="9996191"/>
          <a:ext cx="889000" cy="1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135872</xdr:rowOff>
    </xdr:from>
    <xdr:to>
      <xdr:col>50</xdr:col>
      <xdr:colOff>165100</xdr:colOff>
      <xdr:row>57</xdr:row>
      <xdr:rowOff>66022</xdr:rowOff>
    </xdr:to>
    <xdr:sp macro="" textlink="">
      <xdr:nvSpPr>
        <xdr:cNvPr id="357" name="フローチャート: 判断 356"/>
        <xdr:cNvSpPr/>
      </xdr:nvSpPr>
      <xdr:spPr>
        <a:xfrm>
          <a:off x="9588500" y="973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82549</xdr:rowOff>
    </xdr:from>
    <xdr:ext cx="534377" cy="259045"/>
    <xdr:sp macro="" textlink="">
      <xdr:nvSpPr>
        <xdr:cNvPr id="358" name="テキスト ボックス 357"/>
        <xdr:cNvSpPr txBox="1"/>
      </xdr:nvSpPr>
      <xdr:spPr>
        <a:xfrm>
          <a:off x="9372111" y="951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52091</xdr:rowOff>
    </xdr:from>
    <xdr:to>
      <xdr:col>45</xdr:col>
      <xdr:colOff>177800</xdr:colOff>
      <xdr:row>58</xdr:row>
      <xdr:rowOff>83519</xdr:rowOff>
    </xdr:to>
    <xdr:cxnSp macro="">
      <xdr:nvCxnSpPr>
        <xdr:cNvPr id="359" name="直線コネクタ 358"/>
        <xdr:cNvCxnSpPr/>
      </xdr:nvCxnSpPr>
      <xdr:spPr>
        <a:xfrm flipV="1">
          <a:off x="7861300" y="9996191"/>
          <a:ext cx="889000" cy="3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145614</xdr:rowOff>
    </xdr:from>
    <xdr:to>
      <xdr:col>46</xdr:col>
      <xdr:colOff>38100</xdr:colOff>
      <xdr:row>57</xdr:row>
      <xdr:rowOff>75764</xdr:rowOff>
    </xdr:to>
    <xdr:sp macro="" textlink="">
      <xdr:nvSpPr>
        <xdr:cNvPr id="360" name="フローチャート: 判断 359"/>
        <xdr:cNvSpPr/>
      </xdr:nvSpPr>
      <xdr:spPr>
        <a:xfrm>
          <a:off x="8699500" y="9746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92291</xdr:rowOff>
    </xdr:from>
    <xdr:ext cx="534377" cy="259045"/>
    <xdr:sp macro="" textlink="">
      <xdr:nvSpPr>
        <xdr:cNvPr id="361" name="テキスト ボックス 360"/>
        <xdr:cNvSpPr txBox="1"/>
      </xdr:nvSpPr>
      <xdr:spPr>
        <a:xfrm>
          <a:off x="8483111" y="9522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83519</xdr:rowOff>
    </xdr:from>
    <xdr:to>
      <xdr:col>41</xdr:col>
      <xdr:colOff>50800</xdr:colOff>
      <xdr:row>58</xdr:row>
      <xdr:rowOff>85772</xdr:rowOff>
    </xdr:to>
    <xdr:cxnSp macro="">
      <xdr:nvCxnSpPr>
        <xdr:cNvPr id="362" name="直線コネクタ 361"/>
        <xdr:cNvCxnSpPr/>
      </xdr:nvCxnSpPr>
      <xdr:spPr>
        <a:xfrm flipV="1">
          <a:off x="6972300" y="10027619"/>
          <a:ext cx="889000" cy="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137113</xdr:rowOff>
    </xdr:from>
    <xdr:to>
      <xdr:col>41</xdr:col>
      <xdr:colOff>101600</xdr:colOff>
      <xdr:row>58</xdr:row>
      <xdr:rowOff>67263</xdr:rowOff>
    </xdr:to>
    <xdr:sp macro="" textlink="">
      <xdr:nvSpPr>
        <xdr:cNvPr id="363" name="フローチャート: 判断 362"/>
        <xdr:cNvSpPr/>
      </xdr:nvSpPr>
      <xdr:spPr>
        <a:xfrm>
          <a:off x="7810500" y="99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83790</xdr:rowOff>
    </xdr:from>
    <xdr:ext cx="534377" cy="259045"/>
    <xdr:sp macro="" textlink="">
      <xdr:nvSpPr>
        <xdr:cNvPr id="364" name="テキスト ボックス 363"/>
        <xdr:cNvSpPr txBox="1"/>
      </xdr:nvSpPr>
      <xdr:spPr>
        <a:xfrm>
          <a:off x="7594111" y="968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134859</xdr:rowOff>
    </xdr:from>
    <xdr:to>
      <xdr:col>36</xdr:col>
      <xdr:colOff>165100</xdr:colOff>
      <xdr:row>58</xdr:row>
      <xdr:rowOff>65009</xdr:rowOff>
    </xdr:to>
    <xdr:sp macro="" textlink="">
      <xdr:nvSpPr>
        <xdr:cNvPr id="365" name="フローチャート: 判断 364"/>
        <xdr:cNvSpPr/>
      </xdr:nvSpPr>
      <xdr:spPr>
        <a:xfrm>
          <a:off x="6921500" y="990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81536</xdr:rowOff>
    </xdr:from>
    <xdr:ext cx="534377" cy="259045"/>
    <xdr:sp macro="" textlink="">
      <xdr:nvSpPr>
        <xdr:cNvPr id="366" name="テキスト ボックス 365"/>
        <xdr:cNvSpPr txBox="1"/>
      </xdr:nvSpPr>
      <xdr:spPr>
        <a:xfrm>
          <a:off x="6705111" y="968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167778</xdr:rowOff>
    </xdr:from>
    <xdr:to>
      <xdr:col>55</xdr:col>
      <xdr:colOff>50800</xdr:colOff>
      <xdr:row>58</xdr:row>
      <xdr:rowOff>97928</xdr:rowOff>
    </xdr:to>
    <xdr:sp macro="" textlink="">
      <xdr:nvSpPr>
        <xdr:cNvPr id="372" name="楕円 371"/>
        <xdr:cNvSpPr/>
      </xdr:nvSpPr>
      <xdr:spPr>
        <a:xfrm>
          <a:off x="10426700" y="994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146205</xdr:rowOff>
    </xdr:from>
    <xdr:ext cx="534377" cy="259045"/>
    <xdr:sp macro="" textlink="">
      <xdr:nvSpPr>
        <xdr:cNvPr id="373" name="農林水産業費該当値テキスト"/>
        <xdr:cNvSpPr txBox="1"/>
      </xdr:nvSpPr>
      <xdr:spPr>
        <a:xfrm>
          <a:off x="10528300" y="991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12733</xdr:rowOff>
    </xdr:from>
    <xdr:to>
      <xdr:col>50</xdr:col>
      <xdr:colOff>165100</xdr:colOff>
      <xdr:row>58</xdr:row>
      <xdr:rowOff>114333</xdr:rowOff>
    </xdr:to>
    <xdr:sp macro="" textlink="">
      <xdr:nvSpPr>
        <xdr:cNvPr id="374" name="楕円 373"/>
        <xdr:cNvSpPr/>
      </xdr:nvSpPr>
      <xdr:spPr>
        <a:xfrm>
          <a:off x="9588500" y="995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105460</xdr:rowOff>
    </xdr:from>
    <xdr:ext cx="534377" cy="259045"/>
    <xdr:sp macro="" textlink="">
      <xdr:nvSpPr>
        <xdr:cNvPr id="375" name="テキスト ボックス 374"/>
        <xdr:cNvSpPr txBox="1"/>
      </xdr:nvSpPr>
      <xdr:spPr>
        <a:xfrm>
          <a:off x="9372111" y="1004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1291</xdr:rowOff>
    </xdr:from>
    <xdr:to>
      <xdr:col>46</xdr:col>
      <xdr:colOff>38100</xdr:colOff>
      <xdr:row>58</xdr:row>
      <xdr:rowOff>102891</xdr:rowOff>
    </xdr:to>
    <xdr:sp macro="" textlink="">
      <xdr:nvSpPr>
        <xdr:cNvPr id="376" name="楕円 375"/>
        <xdr:cNvSpPr/>
      </xdr:nvSpPr>
      <xdr:spPr>
        <a:xfrm>
          <a:off x="8699500" y="994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94018</xdr:rowOff>
    </xdr:from>
    <xdr:ext cx="534377" cy="259045"/>
    <xdr:sp macro="" textlink="">
      <xdr:nvSpPr>
        <xdr:cNvPr id="377" name="テキスト ボックス 376"/>
        <xdr:cNvSpPr txBox="1"/>
      </xdr:nvSpPr>
      <xdr:spPr>
        <a:xfrm>
          <a:off x="8483111" y="10038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32719</xdr:rowOff>
    </xdr:from>
    <xdr:to>
      <xdr:col>41</xdr:col>
      <xdr:colOff>101600</xdr:colOff>
      <xdr:row>58</xdr:row>
      <xdr:rowOff>134319</xdr:rowOff>
    </xdr:to>
    <xdr:sp macro="" textlink="">
      <xdr:nvSpPr>
        <xdr:cNvPr id="378" name="楕円 377"/>
        <xdr:cNvSpPr/>
      </xdr:nvSpPr>
      <xdr:spPr>
        <a:xfrm>
          <a:off x="7810500" y="99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125446</xdr:rowOff>
    </xdr:from>
    <xdr:ext cx="534377" cy="259045"/>
    <xdr:sp macro="" textlink="">
      <xdr:nvSpPr>
        <xdr:cNvPr id="379" name="テキスト ボックス 378"/>
        <xdr:cNvSpPr txBox="1"/>
      </xdr:nvSpPr>
      <xdr:spPr>
        <a:xfrm>
          <a:off x="7594111" y="10069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34972</xdr:rowOff>
    </xdr:from>
    <xdr:to>
      <xdr:col>36</xdr:col>
      <xdr:colOff>165100</xdr:colOff>
      <xdr:row>58</xdr:row>
      <xdr:rowOff>136572</xdr:rowOff>
    </xdr:to>
    <xdr:sp macro="" textlink="">
      <xdr:nvSpPr>
        <xdr:cNvPr id="380" name="楕円 379"/>
        <xdr:cNvSpPr/>
      </xdr:nvSpPr>
      <xdr:spPr>
        <a:xfrm>
          <a:off x="6921500" y="99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127699</xdr:rowOff>
    </xdr:from>
    <xdr:ext cx="534377" cy="259045"/>
    <xdr:sp macro="" textlink="">
      <xdr:nvSpPr>
        <xdr:cNvPr id="381" name="テキスト ボックス 380"/>
        <xdr:cNvSpPr txBox="1"/>
      </xdr:nvSpPr>
      <xdr:spPr>
        <a:xfrm>
          <a:off x="6705111" y="100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5" name="テキスト ボックス 394"/>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7" name="テキスト ボックス 396"/>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9" name="テキスト ボックス 398"/>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73086</xdr:rowOff>
    </xdr:from>
    <xdr:to>
      <xdr:col>54</xdr:col>
      <xdr:colOff>189865</xdr:colOff>
      <xdr:row>78</xdr:row>
      <xdr:rowOff>121193</xdr:rowOff>
    </xdr:to>
    <xdr:cxnSp macro="">
      <xdr:nvCxnSpPr>
        <xdr:cNvPr id="403" name="直線コネクタ 402"/>
        <xdr:cNvCxnSpPr/>
      </xdr:nvCxnSpPr>
      <xdr:spPr>
        <a:xfrm flipV="1">
          <a:off x="10475595" y="12417486"/>
          <a:ext cx="1270" cy="1076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125020</xdr:rowOff>
    </xdr:from>
    <xdr:ext cx="469744" cy="259045"/>
    <xdr:sp macro="" textlink="">
      <xdr:nvSpPr>
        <xdr:cNvPr id="404" name="商工費最小値テキスト"/>
        <xdr:cNvSpPr txBox="1"/>
      </xdr:nvSpPr>
      <xdr:spPr>
        <a:xfrm>
          <a:off x="10528300" y="13498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121193</xdr:rowOff>
    </xdr:from>
    <xdr:to>
      <xdr:col>55</xdr:col>
      <xdr:colOff>88900</xdr:colOff>
      <xdr:row>78</xdr:row>
      <xdr:rowOff>121193</xdr:rowOff>
    </xdr:to>
    <xdr:cxnSp macro="">
      <xdr:nvCxnSpPr>
        <xdr:cNvPr id="405" name="直線コネクタ 404"/>
        <xdr:cNvCxnSpPr/>
      </xdr:nvCxnSpPr>
      <xdr:spPr>
        <a:xfrm>
          <a:off x="10388600" y="1349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19763</xdr:rowOff>
    </xdr:from>
    <xdr:ext cx="599010" cy="259045"/>
    <xdr:sp macro="" textlink="">
      <xdr:nvSpPr>
        <xdr:cNvPr id="406" name="商工費最大値テキスト"/>
        <xdr:cNvSpPr txBox="1"/>
      </xdr:nvSpPr>
      <xdr:spPr>
        <a:xfrm>
          <a:off x="10528300" y="12192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73086</xdr:rowOff>
    </xdr:from>
    <xdr:to>
      <xdr:col>55</xdr:col>
      <xdr:colOff>88900</xdr:colOff>
      <xdr:row>72</xdr:row>
      <xdr:rowOff>73086</xdr:rowOff>
    </xdr:to>
    <xdr:cxnSp macro="">
      <xdr:nvCxnSpPr>
        <xdr:cNvPr id="407" name="直線コネクタ 406"/>
        <xdr:cNvCxnSpPr/>
      </xdr:nvCxnSpPr>
      <xdr:spPr>
        <a:xfrm>
          <a:off x="10388600" y="1241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91832</xdr:rowOff>
    </xdr:from>
    <xdr:to>
      <xdr:col>55</xdr:col>
      <xdr:colOff>0</xdr:colOff>
      <xdr:row>78</xdr:row>
      <xdr:rowOff>111536</xdr:rowOff>
    </xdr:to>
    <xdr:cxnSp macro="">
      <xdr:nvCxnSpPr>
        <xdr:cNvPr id="408" name="直線コネクタ 407"/>
        <xdr:cNvCxnSpPr/>
      </xdr:nvCxnSpPr>
      <xdr:spPr>
        <a:xfrm flipV="1">
          <a:off x="9639300" y="13464932"/>
          <a:ext cx="838200" cy="19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146214</xdr:rowOff>
    </xdr:from>
    <xdr:ext cx="534377" cy="259045"/>
    <xdr:sp macro="" textlink="">
      <xdr:nvSpPr>
        <xdr:cNvPr id="409" name="商工費平均値テキスト"/>
        <xdr:cNvSpPr txBox="1"/>
      </xdr:nvSpPr>
      <xdr:spPr>
        <a:xfrm>
          <a:off x="10528300" y="13176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123337</xdr:rowOff>
    </xdr:from>
    <xdr:to>
      <xdr:col>55</xdr:col>
      <xdr:colOff>50800</xdr:colOff>
      <xdr:row>78</xdr:row>
      <xdr:rowOff>53487</xdr:rowOff>
    </xdr:to>
    <xdr:sp macro="" textlink="">
      <xdr:nvSpPr>
        <xdr:cNvPr id="410" name="フローチャート: 判断 409"/>
        <xdr:cNvSpPr/>
      </xdr:nvSpPr>
      <xdr:spPr>
        <a:xfrm>
          <a:off x="10426700" y="13324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108423</xdr:rowOff>
    </xdr:from>
    <xdr:to>
      <xdr:col>50</xdr:col>
      <xdr:colOff>114300</xdr:colOff>
      <xdr:row>78</xdr:row>
      <xdr:rowOff>111536</xdr:rowOff>
    </xdr:to>
    <xdr:cxnSp macro="">
      <xdr:nvCxnSpPr>
        <xdr:cNvPr id="411" name="直線コネクタ 410"/>
        <xdr:cNvCxnSpPr/>
      </xdr:nvCxnSpPr>
      <xdr:spPr>
        <a:xfrm>
          <a:off x="8750300" y="13481523"/>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119176</xdr:rowOff>
    </xdr:from>
    <xdr:to>
      <xdr:col>50</xdr:col>
      <xdr:colOff>165100</xdr:colOff>
      <xdr:row>78</xdr:row>
      <xdr:rowOff>49326</xdr:rowOff>
    </xdr:to>
    <xdr:sp macro="" textlink="">
      <xdr:nvSpPr>
        <xdr:cNvPr id="412" name="フローチャート: 判断 411"/>
        <xdr:cNvSpPr/>
      </xdr:nvSpPr>
      <xdr:spPr>
        <a:xfrm>
          <a:off x="9588500" y="1332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65853</xdr:rowOff>
    </xdr:from>
    <xdr:ext cx="534377" cy="259045"/>
    <xdr:sp macro="" textlink="">
      <xdr:nvSpPr>
        <xdr:cNvPr id="413" name="テキスト ボックス 412"/>
        <xdr:cNvSpPr txBox="1"/>
      </xdr:nvSpPr>
      <xdr:spPr>
        <a:xfrm>
          <a:off x="9372111" y="13096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108423</xdr:rowOff>
    </xdr:from>
    <xdr:to>
      <xdr:col>45</xdr:col>
      <xdr:colOff>177800</xdr:colOff>
      <xdr:row>78</xdr:row>
      <xdr:rowOff>112063</xdr:rowOff>
    </xdr:to>
    <xdr:cxnSp macro="">
      <xdr:nvCxnSpPr>
        <xdr:cNvPr id="414" name="直線コネクタ 413"/>
        <xdr:cNvCxnSpPr/>
      </xdr:nvCxnSpPr>
      <xdr:spPr>
        <a:xfrm flipV="1">
          <a:off x="7861300" y="13481523"/>
          <a:ext cx="889000" cy="3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112016</xdr:rowOff>
    </xdr:from>
    <xdr:to>
      <xdr:col>46</xdr:col>
      <xdr:colOff>38100</xdr:colOff>
      <xdr:row>78</xdr:row>
      <xdr:rowOff>42166</xdr:rowOff>
    </xdr:to>
    <xdr:sp macro="" textlink="">
      <xdr:nvSpPr>
        <xdr:cNvPr id="415" name="フローチャート: 判断 414"/>
        <xdr:cNvSpPr/>
      </xdr:nvSpPr>
      <xdr:spPr>
        <a:xfrm>
          <a:off x="8699500" y="1331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58693</xdr:rowOff>
    </xdr:from>
    <xdr:ext cx="534377" cy="259045"/>
    <xdr:sp macro="" textlink="">
      <xdr:nvSpPr>
        <xdr:cNvPr id="416" name="テキスト ボックス 415"/>
        <xdr:cNvSpPr txBox="1"/>
      </xdr:nvSpPr>
      <xdr:spPr>
        <a:xfrm>
          <a:off x="8483111" y="1308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112063</xdr:rowOff>
    </xdr:from>
    <xdr:to>
      <xdr:col>41</xdr:col>
      <xdr:colOff>50800</xdr:colOff>
      <xdr:row>78</xdr:row>
      <xdr:rowOff>116314</xdr:rowOff>
    </xdr:to>
    <xdr:cxnSp macro="">
      <xdr:nvCxnSpPr>
        <xdr:cNvPr id="417" name="直線コネクタ 416"/>
        <xdr:cNvCxnSpPr/>
      </xdr:nvCxnSpPr>
      <xdr:spPr>
        <a:xfrm flipV="1">
          <a:off x="6972300" y="1348516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30607</xdr:rowOff>
    </xdr:from>
    <xdr:to>
      <xdr:col>41</xdr:col>
      <xdr:colOff>101600</xdr:colOff>
      <xdr:row>78</xdr:row>
      <xdr:rowOff>132207</xdr:rowOff>
    </xdr:to>
    <xdr:sp macro="" textlink="">
      <xdr:nvSpPr>
        <xdr:cNvPr id="418" name="フローチャート: 判断 417"/>
        <xdr:cNvSpPr/>
      </xdr:nvSpPr>
      <xdr:spPr>
        <a:xfrm>
          <a:off x="7810500" y="1340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148734</xdr:rowOff>
    </xdr:from>
    <xdr:ext cx="534377" cy="259045"/>
    <xdr:sp macro="" textlink="">
      <xdr:nvSpPr>
        <xdr:cNvPr id="419" name="テキスト ボックス 418"/>
        <xdr:cNvSpPr txBox="1"/>
      </xdr:nvSpPr>
      <xdr:spPr>
        <a:xfrm>
          <a:off x="7594111" y="1317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30218</xdr:rowOff>
    </xdr:from>
    <xdr:to>
      <xdr:col>36</xdr:col>
      <xdr:colOff>165100</xdr:colOff>
      <xdr:row>78</xdr:row>
      <xdr:rowOff>131818</xdr:rowOff>
    </xdr:to>
    <xdr:sp macro="" textlink="">
      <xdr:nvSpPr>
        <xdr:cNvPr id="420" name="フローチャート: 判断 419"/>
        <xdr:cNvSpPr/>
      </xdr:nvSpPr>
      <xdr:spPr>
        <a:xfrm>
          <a:off x="6921500" y="1340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148345</xdr:rowOff>
    </xdr:from>
    <xdr:ext cx="534377" cy="259045"/>
    <xdr:sp macro="" textlink="">
      <xdr:nvSpPr>
        <xdr:cNvPr id="421" name="テキスト ボックス 420"/>
        <xdr:cNvSpPr txBox="1"/>
      </xdr:nvSpPr>
      <xdr:spPr>
        <a:xfrm>
          <a:off x="6705111" y="13178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41032</xdr:rowOff>
    </xdr:from>
    <xdr:to>
      <xdr:col>55</xdr:col>
      <xdr:colOff>50800</xdr:colOff>
      <xdr:row>78</xdr:row>
      <xdr:rowOff>142632</xdr:rowOff>
    </xdr:to>
    <xdr:sp macro="" textlink="">
      <xdr:nvSpPr>
        <xdr:cNvPr id="427" name="楕円 426"/>
        <xdr:cNvSpPr/>
      </xdr:nvSpPr>
      <xdr:spPr>
        <a:xfrm>
          <a:off x="10426700" y="1341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127409</xdr:rowOff>
    </xdr:from>
    <xdr:ext cx="534377" cy="259045"/>
    <xdr:sp macro="" textlink="">
      <xdr:nvSpPr>
        <xdr:cNvPr id="428" name="商工費該当値テキスト"/>
        <xdr:cNvSpPr txBox="1"/>
      </xdr:nvSpPr>
      <xdr:spPr>
        <a:xfrm>
          <a:off x="10528300" y="133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60736</xdr:rowOff>
    </xdr:from>
    <xdr:to>
      <xdr:col>50</xdr:col>
      <xdr:colOff>165100</xdr:colOff>
      <xdr:row>78</xdr:row>
      <xdr:rowOff>162336</xdr:rowOff>
    </xdr:to>
    <xdr:sp macro="" textlink="">
      <xdr:nvSpPr>
        <xdr:cNvPr id="429" name="楕円 428"/>
        <xdr:cNvSpPr/>
      </xdr:nvSpPr>
      <xdr:spPr>
        <a:xfrm>
          <a:off x="9588500" y="1343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153463</xdr:rowOff>
    </xdr:from>
    <xdr:ext cx="469744" cy="259045"/>
    <xdr:sp macro="" textlink="">
      <xdr:nvSpPr>
        <xdr:cNvPr id="430" name="テキスト ボックス 429"/>
        <xdr:cNvSpPr txBox="1"/>
      </xdr:nvSpPr>
      <xdr:spPr>
        <a:xfrm>
          <a:off x="9404428" y="13526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57623</xdr:rowOff>
    </xdr:from>
    <xdr:to>
      <xdr:col>46</xdr:col>
      <xdr:colOff>38100</xdr:colOff>
      <xdr:row>78</xdr:row>
      <xdr:rowOff>159223</xdr:rowOff>
    </xdr:to>
    <xdr:sp macro="" textlink="">
      <xdr:nvSpPr>
        <xdr:cNvPr id="431" name="楕円 430"/>
        <xdr:cNvSpPr/>
      </xdr:nvSpPr>
      <xdr:spPr>
        <a:xfrm>
          <a:off x="8699500" y="1343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150350</xdr:rowOff>
    </xdr:from>
    <xdr:ext cx="469744" cy="259045"/>
    <xdr:sp macro="" textlink="">
      <xdr:nvSpPr>
        <xdr:cNvPr id="432" name="テキスト ボックス 431"/>
        <xdr:cNvSpPr txBox="1"/>
      </xdr:nvSpPr>
      <xdr:spPr>
        <a:xfrm>
          <a:off x="8515428" y="1352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61263</xdr:rowOff>
    </xdr:from>
    <xdr:to>
      <xdr:col>41</xdr:col>
      <xdr:colOff>101600</xdr:colOff>
      <xdr:row>78</xdr:row>
      <xdr:rowOff>162863</xdr:rowOff>
    </xdr:to>
    <xdr:sp macro="" textlink="">
      <xdr:nvSpPr>
        <xdr:cNvPr id="433" name="楕円 432"/>
        <xdr:cNvSpPr/>
      </xdr:nvSpPr>
      <xdr:spPr>
        <a:xfrm>
          <a:off x="7810500" y="1343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153990</xdr:rowOff>
    </xdr:from>
    <xdr:ext cx="469744" cy="259045"/>
    <xdr:sp macro="" textlink="">
      <xdr:nvSpPr>
        <xdr:cNvPr id="434" name="テキスト ボックス 433"/>
        <xdr:cNvSpPr txBox="1"/>
      </xdr:nvSpPr>
      <xdr:spPr>
        <a:xfrm>
          <a:off x="7626428" y="13527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65514</xdr:rowOff>
    </xdr:from>
    <xdr:to>
      <xdr:col>36</xdr:col>
      <xdr:colOff>165100</xdr:colOff>
      <xdr:row>78</xdr:row>
      <xdr:rowOff>167114</xdr:rowOff>
    </xdr:to>
    <xdr:sp macro="" textlink="">
      <xdr:nvSpPr>
        <xdr:cNvPr id="435" name="楕円 434"/>
        <xdr:cNvSpPr/>
      </xdr:nvSpPr>
      <xdr:spPr>
        <a:xfrm>
          <a:off x="6921500" y="134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158241</xdr:rowOff>
    </xdr:from>
    <xdr:ext cx="469744" cy="259045"/>
    <xdr:sp macro="" textlink="">
      <xdr:nvSpPr>
        <xdr:cNvPr id="436" name="テキスト ボックス 435"/>
        <xdr:cNvSpPr txBox="1"/>
      </xdr:nvSpPr>
      <xdr:spPr>
        <a:xfrm>
          <a:off x="6737428" y="13531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7" name="直線コネクタ 44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8" name="テキスト ボックス 44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49" name="直線コネクタ 44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0" name="テキスト ボックス 44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1" name="直線コネクタ 45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2" name="テキスト ボックス 45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5" name="直線コネクタ 45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54627</xdr:rowOff>
    </xdr:from>
    <xdr:ext cx="595419" cy="259045"/>
    <xdr:sp macro="" textlink="">
      <xdr:nvSpPr>
        <xdr:cNvPr id="456" name="テキスト ボックス 45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7" name="直線コネクタ 45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8" name="テキスト ボックス 45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59" name="直線コネクタ 45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0" name="テキスト ボックス 45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95847</xdr:rowOff>
    </xdr:from>
    <xdr:to>
      <xdr:col>54</xdr:col>
      <xdr:colOff>189865</xdr:colOff>
      <xdr:row>98</xdr:row>
      <xdr:rowOff>112173</xdr:rowOff>
    </xdr:to>
    <xdr:cxnSp macro="">
      <xdr:nvCxnSpPr>
        <xdr:cNvPr id="464" name="直線コネクタ 463"/>
        <xdr:cNvCxnSpPr/>
      </xdr:nvCxnSpPr>
      <xdr:spPr>
        <a:xfrm flipV="1">
          <a:off x="10475595" y="15526347"/>
          <a:ext cx="1270" cy="1387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116000</xdr:rowOff>
    </xdr:from>
    <xdr:ext cx="534377" cy="259045"/>
    <xdr:sp macro="" textlink="">
      <xdr:nvSpPr>
        <xdr:cNvPr id="465" name="土木費最小値テキスト"/>
        <xdr:cNvSpPr txBox="1"/>
      </xdr:nvSpPr>
      <xdr:spPr>
        <a:xfrm>
          <a:off x="10528300" y="16918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112173</xdr:rowOff>
    </xdr:from>
    <xdr:to>
      <xdr:col>55</xdr:col>
      <xdr:colOff>88900</xdr:colOff>
      <xdr:row>98</xdr:row>
      <xdr:rowOff>112173</xdr:rowOff>
    </xdr:to>
    <xdr:cxnSp macro="">
      <xdr:nvCxnSpPr>
        <xdr:cNvPr id="466" name="直線コネクタ 465"/>
        <xdr:cNvCxnSpPr/>
      </xdr:nvCxnSpPr>
      <xdr:spPr>
        <a:xfrm>
          <a:off x="10388600" y="16914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42524</xdr:rowOff>
    </xdr:from>
    <xdr:ext cx="599010" cy="259045"/>
    <xdr:sp macro="" textlink="">
      <xdr:nvSpPr>
        <xdr:cNvPr id="467" name="土木費最大値テキスト"/>
        <xdr:cNvSpPr txBox="1"/>
      </xdr:nvSpPr>
      <xdr:spPr>
        <a:xfrm>
          <a:off x="10528300" y="15301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166,604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95847</xdr:rowOff>
    </xdr:from>
    <xdr:to>
      <xdr:col>55</xdr:col>
      <xdr:colOff>88900</xdr:colOff>
      <xdr:row>90</xdr:row>
      <xdr:rowOff>95847</xdr:rowOff>
    </xdr:to>
    <xdr:cxnSp macro="">
      <xdr:nvCxnSpPr>
        <xdr:cNvPr id="468" name="直線コネクタ 467"/>
        <xdr:cNvCxnSpPr/>
      </xdr:nvCxnSpPr>
      <xdr:spPr>
        <a:xfrm>
          <a:off x="10388600" y="1552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149664</xdr:rowOff>
    </xdr:from>
    <xdr:to>
      <xdr:col>55</xdr:col>
      <xdr:colOff>0</xdr:colOff>
      <xdr:row>96</xdr:row>
      <xdr:rowOff>152101</xdr:rowOff>
    </xdr:to>
    <xdr:cxnSp macro="">
      <xdr:nvCxnSpPr>
        <xdr:cNvPr id="469" name="直線コネクタ 468"/>
        <xdr:cNvCxnSpPr/>
      </xdr:nvCxnSpPr>
      <xdr:spPr>
        <a:xfrm>
          <a:off x="9639300" y="16608864"/>
          <a:ext cx="8382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23680</xdr:rowOff>
    </xdr:from>
    <xdr:ext cx="534377" cy="259045"/>
    <xdr:sp macro="" textlink="">
      <xdr:nvSpPr>
        <xdr:cNvPr id="470" name="土木費平均値テキスト"/>
        <xdr:cNvSpPr txBox="1"/>
      </xdr:nvSpPr>
      <xdr:spPr>
        <a:xfrm>
          <a:off x="10528300" y="163114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803</xdr:rowOff>
    </xdr:from>
    <xdr:to>
      <xdr:col>55</xdr:col>
      <xdr:colOff>50800</xdr:colOff>
      <xdr:row>96</xdr:row>
      <xdr:rowOff>102403</xdr:rowOff>
    </xdr:to>
    <xdr:sp macro="" textlink="">
      <xdr:nvSpPr>
        <xdr:cNvPr id="471" name="フローチャート: 判断 470"/>
        <xdr:cNvSpPr/>
      </xdr:nvSpPr>
      <xdr:spPr>
        <a:xfrm>
          <a:off x="10426700" y="16460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164579</xdr:rowOff>
    </xdr:from>
    <xdr:to>
      <xdr:col>50</xdr:col>
      <xdr:colOff>114300</xdr:colOff>
      <xdr:row>96</xdr:row>
      <xdr:rowOff>149664</xdr:rowOff>
    </xdr:to>
    <xdr:cxnSp macro="">
      <xdr:nvCxnSpPr>
        <xdr:cNvPr id="472" name="直線コネクタ 471"/>
        <xdr:cNvCxnSpPr/>
      </xdr:nvCxnSpPr>
      <xdr:spPr>
        <a:xfrm>
          <a:off x="8750300" y="16452329"/>
          <a:ext cx="889000" cy="156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156460</xdr:rowOff>
    </xdr:from>
    <xdr:to>
      <xdr:col>50</xdr:col>
      <xdr:colOff>165100</xdr:colOff>
      <xdr:row>96</xdr:row>
      <xdr:rowOff>86610</xdr:rowOff>
    </xdr:to>
    <xdr:sp macro="" textlink="">
      <xdr:nvSpPr>
        <xdr:cNvPr id="473" name="フローチャート: 判断 472"/>
        <xdr:cNvSpPr/>
      </xdr:nvSpPr>
      <xdr:spPr>
        <a:xfrm>
          <a:off x="9588500" y="1644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103137</xdr:rowOff>
    </xdr:from>
    <xdr:ext cx="534377" cy="259045"/>
    <xdr:sp macro="" textlink="">
      <xdr:nvSpPr>
        <xdr:cNvPr id="474" name="テキスト ボックス 473"/>
        <xdr:cNvSpPr txBox="1"/>
      </xdr:nvSpPr>
      <xdr:spPr>
        <a:xfrm>
          <a:off x="9372111" y="1621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113145</xdr:rowOff>
    </xdr:from>
    <xdr:to>
      <xdr:col>45</xdr:col>
      <xdr:colOff>177800</xdr:colOff>
      <xdr:row>95</xdr:row>
      <xdr:rowOff>164579</xdr:rowOff>
    </xdr:to>
    <xdr:cxnSp macro="">
      <xdr:nvCxnSpPr>
        <xdr:cNvPr id="475" name="直線コネクタ 474"/>
        <xdr:cNvCxnSpPr/>
      </xdr:nvCxnSpPr>
      <xdr:spPr>
        <a:xfrm>
          <a:off x="7861300" y="16229445"/>
          <a:ext cx="889000" cy="22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35083</xdr:rowOff>
    </xdr:from>
    <xdr:to>
      <xdr:col>46</xdr:col>
      <xdr:colOff>38100</xdr:colOff>
      <xdr:row>96</xdr:row>
      <xdr:rowOff>136683</xdr:rowOff>
    </xdr:to>
    <xdr:sp macro="" textlink="">
      <xdr:nvSpPr>
        <xdr:cNvPr id="476" name="フローチャート: 判断 475"/>
        <xdr:cNvSpPr/>
      </xdr:nvSpPr>
      <xdr:spPr>
        <a:xfrm>
          <a:off x="8699500" y="16494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127810</xdr:rowOff>
    </xdr:from>
    <xdr:ext cx="534377" cy="259045"/>
    <xdr:sp macro="" textlink="">
      <xdr:nvSpPr>
        <xdr:cNvPr id="477" name="テキスト ボックス 476"/>
        <xdr:cNvSpPr txBox="1"/>
      </xdr:nvSpPr>
      <xdr:spPr>
        <a:xfrm>
          <a:off x="8483111" y="16587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113145</xdr:rowOff>
    </xdr:from>
    <xdr:to>
      <xdr:col>41</xdr:col>
      <xdr:colOff>50800</xdr:colOff>
      <xdr:row>94</xdr:row>
      <xdr:rowOff>155084</xdr:rowOff>
    </xdr:to>
    <xdr:cxnSp macro="">
      <xdr:nvCxnSpPr>
        <xdr:cNvPr id="478" name="直線コネクタ 477"/>
        <xdr:cNvCxnSpPr/>
      </xdr:nvCxnSpPr>
      <xdr:spPr>
        <a:xfrm flipV="1">
          <a:off x="6972300" y="16229445"/>
          <a:ext cx="889000" cy="4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143145</xdr:rowOff>
    </xdr:from>
    <xdr:to>
      <xdr:col>41</xdr:col>
      <xdr:colOff>101600</xdr:colOff>
      <xdr:row>97</xdr:row>
      <xdr:rowOff>73295</xdr:rowOff>
    </xdr:to>
    <xdr:sp macro="" textlink="">
      <xdr:nvSpPr>
        <xdr:cNvPr id="479" name="フローチャート: 判断 478"/>
        <xdr:cNvSpPr/>
      </xdr:nvSpPr>
      <xdr:spPr>
        <a:xfrm>
          <a:off x="7810500" y="1660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64422</xdr:rowOff>
    </xdr:from>
    <xdr:ext cx="534377" cy="259045"/>
    <xdr:sp macro="" textlink="">
      <xdr:nvSpPr>
        <xdr:cNvPr id="480" name="テキスト ボックス 479"/>
        <xdr:cNvSpPr txBox="1"/>
      </xdr:nvSpPr>
      <xdr:spPr>
        <a:xfrm>
          <a:off x="7594111" y="1669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139573</xdr:rowOff>
    </xdr:from>
    <xdr:to>
      <xdr:col>36</xdr:col>
      <xdr:colOff>165100</xdr:colOff>
      <xdr:row>97</xdr:row>
      <xdr:rowOff>69723</xdr:rowOff>
    </xdr:to>
    <xdr:sp macro="" textlink="">
      <xdr:nvSpPr>
        <xdr:cNvPr id="481" name="フローチャート: 判断 480"/>
        <xdr:cNvSpPr/>
      </xdr:nvSpPr>
      <xdr:spPr>
        <a:xfrm>
          <a:off x="6921500" y="1659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60850</xdr:rowOff>
    </xdr:from>
    <xdr:ext cx="534377" cy="259045"/>
    <xdr:sp macro="" textlink="">
      <xdr:nvSpPr>
        <xdr:cNvPr id="482" name="テキスト ボックス 481"/>
        <xdr:cNvSpPr txBox="1"/>
      </xdr:nvSpPr>
      <xdr:spPr>
        <a:xfrm>
          <a:off x="6705111" y="1669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101301</xdr:rowOff>
    </xdr:from>
    <xdr:to>
      <xdr:col>55</xdr:col>
      <xdr:colOff>50800</xdr:colOff>
      <xdr:row>97</xdr:row>
      <xdr:rowOff>31451</xdr:rowOff>
    </xdr:to>
    <xdr:sp macro="" textlink="">
      <xdr:nvSpPr>
        <xdr:cNvPr id="488" name="楕円 487"/>
        <xdr:cNvSpPr/>
      </xdr:nvSpPr>
      <xdr:spPr>
        <a:xfrm>
          <a:off x="10426700" y="1656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79728</xdr:rowOff>
    </xdr:from>
    <xdr:ext cx="534377" cy="259045"/>
    <xdr:sp macro="" textlink="">
      <xdr:nvSpPr>
        <xdr:cNvPr id="489" name="土木費該当値テキスト"/>
        <xdr:cNvSpPr txBox="1"/>
      </xdr:nvSpPr>
      <xdr:spPr>
        <a:xfrm>
          <a:off x="10528300" y="1653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98864</xdr:rowOff>
    </xdr:from>
    <xdr:to>
      <xdr:col>50</xdr:col>
      <xdr:colOff>165100</xdr:colOff>
      <xdr:row>97</xdr:row>
      <xdr:rowOff>29014</xdr:rowOff>
    </xdr:to>
    <xdr:sp macro="" textlink="">
      <xdr:nvSpPr>
        <xdr:cNvPr id="490" name="楕円 489"/>
        <xdr:cNvSpPr/>
      </xdr:nvSpPr>
      <xdr:spPr>
        <a:xfrm>
          <a:off x="9588500" y="1655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20141</xdr:rowOff>
    </xdr:from>
    <xdr:ext cx="534377" cy="259045"/>
    <xdr:sp macro="" textlink="">
      <xdr:nvSpPr>
        <xdr:cNvPr id="491" name="テキスト ボックス 490"/>
        <xdr:cNvSpPr txBox="1"/>
      </xdr:nvSpPr>
      <xdr:spPr>
        <a:xfrm>
          <a:off x="9372111" y="16650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113779</xdr:rowOff>
    </xdr:from>
    <xdr:to>
      <xdr:col>46</xdr:col>
      <xdr:colOff>38100</xdr:colOff>
      <xdr:row>96</xdr:row>
      <xdr:rowOff>43929</xdr:rowOff>
    </xdr:to>
    <xdr:sp macro="" textlink="">
      <xdr:nvSpPr>
        <xdr:cNvPr id="492" name="楕円 491"/>
        <xdr:cNvSpPr/>
      </xdr:nvSpPr>
      <xdr:spPr>
        <a:xfrm>
          <a:off x="8699500" y="16401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60456</xdr:rowOff>
    </xdr:from>
    <xdr:ext cx="534377" cy="259045"/>
    <xdr:sp macro="" textlink="">
      <xdr:nvSpPr>
        <xdr:cNvPr id="493" name="テキスト ボックス 492"/>
        <xdr:cNvSpPr txBox="1"/>
      </xdr:nvSpPr>
      <xdr:spPr>
        <a:xfrm>
          <a:off x="8483111" y="16176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62345</xdr:rowOff>
    </xdr:from>
    <xdr:to>
      <xdr:col>41</xdr:col>
      <xdr:colOff>101600</xdr:colOff>
      <xdr:row>94</xdr:row>
      <xdr:rowOff>163945</xdr:rowOff>
    </xdr:to>
    <xdr:sp macro="" textlink="">
      <xdr:nvSpPr>
        <xdr:cNvPr id="494" name="楕円 493"/>
        <xdr:cNvSpPr/>
      </xdr:nvSpPr>
      <xdr:spPr>
        <a:xfrm>
          <a:off x="7810500" y="1617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9022</xdr:rowOff>
    </xdr:from>
    <xdr:ext cx="534377" cy="259045"/>
    <xdr:sp macro="" textlink="">
      <xdr:nvSpPr>
        <xdr:cNvPr id="495" name="テキスト ボックス 494"/>
        <xdr:cNvSpPr txBox="1"/>
      </xdr:nvSpPr>
      <xdr:spPr>
        <a:xfrm>
          <a:off x="7594111" y="1595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104284</xdr:rowOff>
    </xdr:from>
    <xdr:to>
      <xdr:col>36</xdr:col>
      <xdr:colOff>165100</xdr:colOff>
      <xdr:row>95</xdr:row>
      <xdr:rowOff>34434</xdr:rowOff>
    </xdr:to>
    <xdr:sp macro="" textlink="">
      <xdr:nvSpPr>
        <xdr:cNvPr id="496" name="楕円 495"/>
        <xdr:cNvSpPr/>
      </xdr:nvSpPr>
      <xdr:spPr>
        <a:xfrm>
          <a:off x="6921500" y="1622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50961</xdr:rowOff>
    </xdr:from>
    <xdr:ext cx="534377" cy="259045"/>
    <xdr:sp macro="" textlink="">
      <xdr:nvSpPr>
        <xdr:cNvPr id="497" name="テキスト ボックス 496"/>
        <xdr:cNvSpPr txBox="1"/>
      </xdr:nvSpPr>
      <xdr:spPr>
        <a:xfrm>
          <a:off x="6705111" y="1599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32848</xdr:rowOff>
    </xdr:from>
    <xdr:to>
      <xdr:col>85</xdr:col>
      <xdr:colOff>126364</xdr:colOff>
      <xdr:row>38</xdr:row>
      <xdr:rowOff>16104</xdr:rowOff>
    </xdr:to>
    <xdr:cxnSp macro="">
      <xdr:nvCxnSpPr>
        <xdr:cNvPr id="521" name="直線コネクタ 520"/>
        <xdr:cNvCxnSpPr/>
      </xdr:nvCxnSpPr>
      <xdr:spPr>
        <a:xfrm flipV="1">
          <a:off x="16317595" y="5347798"/>
          <a:ext cx="1269" cy="11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19931</xdr:rowOff>
    </xdr:from>
    <xdr:ext cx="534377" cy="259045"/>
    <xdr:sp macro="" textlink="">
      <xdr:nvSpPr>
        <xdr:cNvPr id="522" name="消防費最小値テキスト"/>
        <xdr:cNvSpPr txBox="1"/>
      </xdr:nvSpPr>
      <xdr:spPr>
        <a:xfrm>
          <a:off x="16370300" y="6535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16104</xdr:rowOff>
    </xdr:from>
    <xdr:to>
      <xdr:col>86</xdr:col>
      <xdr:colOff>25400</xdr:colOff>
      <xdr:row>38</xdr:row>
      <xdr:rowOff>16104</xdr:rowOff>
    </xdr:to>
    <xdr:cxnSp macro="">
      <xdr:nvCxnSpPr>
        <xdr:cNvPr id="523" name="直線コネクタ 522"/>
        <xdr:cNvCxnSpPr/>
      </xdr:nvCxnSpPr>
      <xdr:spPr>
        <a:xfrm>
          <a:off x="16230600" y="6531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150975</xdr:rowOff>
    </xdr:from>
    <xdr:ext cx="534377" cy="259045"/>
    <xdr:sp macro="" textlink="">
      <xdr:nvSpPr>
        <xdr:cNvPr id="524" name="消防費最大値テキスト"/>
        <xdr:cNvSpPr txBox="1"/>
      </xdr:nvSpPr>
      <xdr:spPr>
        <a:xfrm>
          <a:off x="16370300" y="512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72,609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32848</xdr:rowOff>
    </xdr:from>
    <xdr:to>
      <xdr:col>86</xdr:col>
      <xdr:colOff>25400</xdr:colOff>
      <xdr:row>31</xdr:row>
      <xdr:rowOff>32848</xdr:rowOff>
    </xdr:to>
    <xdr:cxnSp macro="">
      <xdr:nvCxnSpPr>
        <xdr:cNvPr id="525" name="直線コネクタ 524"/>
        <xdr:cNvCxnSpPr/>
      </xdr:nvCxnSpPr>
      <xdr:spPr>
        <a:xfrm>
          <a:off x="16230600" y="5347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135128</xdr:rowOff>
    </xdr:from>
    <xdr:to>
      <xdr:col>85</xdr:col>
      <xdr:colOff>127000</xdr:colOff>
      <xdr:row>36</xdr:row>
      <xdr:rowOff>147491</xdr:rowOff>
    </xdr:to>
    <xdr:cxnSp macro="">
      <xdr:nvCxnSpPr>
        <xdr:cNvPr id="526" name="直線コネクタ 525"/>
        <xdr:cNvCxnSpPr/>
      </xdr:nvCxnSpPr>
      <xdr:spPr>
        <a:xfrm flipV="1">
          <a:off x="15481300" y="6307328"/>
          <a:ext cx="8382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35367</xdr:rowOff>
    </xdr:from>
    <xdr:ext cx="534377" cy="259045"/>
    <xdr:sp macro="" textlink="">
      <xdr:nvSpPr>
        <xdr:cNvPr id="527" name="消防費平均値テキスト"/>
        <xdr:cNvSpPr txBox="1"/>
      </xdr:nvSpPr>
      <xdr:spPr>
        <a:xfrm>
          <a:off x="16370300" y="6036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12490</xdr:rowOff>
    </xdr:from>
    <xdr:to>
      <xdr:col>85</xdr:col>
      <xdr:colOff>177800</xdr:colOff>
      <xdr:row>36</xdr:row>
      <xdr:rowOff>114090</xdr:rowOff>
    </xdr:to>
    <xdr:sp macro="" textlink="">
      <xdr:nvSpPr>
        <xdr:cNvPr id="528" name="フローチャート: 判断 527"/>
        <xdr:cNvSpPr/>
      </xdr:nvSpPr>
      <xdr:spPr>
        <a:xfrm>
          <a:off x="16268700" y="618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147491</xdr:rowOff>
    </xdr:from>
    <xdr:to>
      <xdr:col>81</xdr:col>
      <xdr:colOff>50800</xdr:colOff>
      <xdr:row>36</xdr:row>
      <xdr:rowOff>147796</xdr:rowOff>
    </xdr:to>
    <xdr:cxnSp macro="">
      <xdr:nvCxnSpPr>
        <xdr:cNvPr id="529" name="直線コネクタ 528"/>
        <xdr:cNvCxnSpPr/>
      </xdr:nvCxnSpPr>
      <xdr:spPr>
        <a:xfrm flipV="1">
          <a:off x="14592300" y="631969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166967</xdr:rowOff>
    </xdr:from>
    <xdr:to>
      <xdr:col>81</xdr:col>
      <xdr:colOff>101600</xdr:colOff>
      <xdr:row>36</xdr:row>
      <xdr:rowOff>97117</xdr:rowOff>
    </xdr:to>
    <xdr:sp macro="" textlink="">
      <xdr:nvSpPr>
        <xdr:cNvPr id="530" name="フローチャート: 判断 529"/>
        <xdr:cNvSpPr/>
      </xdr:nvSpPr>
      <xdr:spPr>
        <a:xfrm>
          <a:off x="15430500" y="616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113644</xdr:rowOff>
    </xdr:from>
    <xdr:ext cx="534377" cy="259045"/>
    <xdr:sp macro="" textlink="">
      <xdr:nvSpPr>
        <xdr:cNvPr id="531" name="テキスト ボックス 530"/>
        <xdr:cNvSpPr txBox="1"/>
      </xdr:nvSpPr>
      <xdr:spPr>
        <a:xfrm>
          <a:off x="15214111" y="594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88493</xdr:rowOff>
    </xdr:from>
    <xdr:to>
      <xdr:col>76</xdr:col>
      <xdr:colOff>114300</xdr:colOff>
      <xdr:row>36</xdr:row>
      <xdr:rowOff>147796</xdr:rowOff>
    </xdr:to>
    <xdr:cxnSp macro="">
      <xdr:nvCxnSpPr>
        <xdr:cNvPr id="532" name="直線コネクタ 531"/>
        <xdr:cNvCxnSpPr/>
      </xdr:nvCxnSpPr>
      <xdr:spPr>
        <a:xfrm>
          <a:off x="13703300" y="6260693"/>
          <a:ext cx="889000" cy="59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156737</xdr:rowOff>
    </xdr:from>
    <xdr:to>
      <xdr:col>76</xdr:col>
      <xdr:colOff>165100</xdr:colOff>
      <xdr:row>36</xdr:row>
      <xdr:rowOff>86887</xdr:rowOff>
    </xdr:to>
    <xdr:sp macro="" textlink="">
      <xdr:nvSpPr>
        <xdr:cNvPr id="533" name="フローチャート: 判断 532"/>
        <xdr:cNvSpPr/>
      </xdr:nvSpPr>
      <xdr:spPr>
        <a:xfrm>
          <a:off x="14541500" y="615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103414</xdr:rowOff>
    </xdr:from>
    <xdr:ext cx="534377" cy="259045"/>
    <xdr:sp macro="" textlink="">
      <xdr:nvSpPr>
        <xdr:cNvPr id="534" name="テキスト ボックス 533"/>
        <xdr:cNvSpPr txBox="1"/>
      </xdr:nvSpPr>
      <xdr:spPr>
        <a:xfrm>
          <a:off x="14325111" y="593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77616</xdr:rowOff>
    </xdr:from>
    <xdr:to>
      <xdr:col>71</xdr:col>
      <xdr:colOff>177800</xdr:colOff>
      <xdr:row>36</xdr:row>
      <xdr:rowOff>88493</xdr:rowOff>
    </xdr:to>
    <xdr:cxnSp macro="">
      <xdr:nvCxnSpPr>
        <xdr:cNvPr id="535" name="直線コネクタ 534"/>
        <xdr:cNvCxnSpPr/>
      </xdr:nvCxnSpPr>
      <xdr:spPr>
        <a:xfrm>
          <a:off x="12814300" y="6249816"/>
          <a:ext cx="889000" cy="10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140030</xdr:rowOff>
    </xdr:from>
    <xdr:to>
      <xdr:col>72</xdr:col>
      <xdr:colOff>38100</xdr:colOff>
      <xdr:row>37</xdr:row>
      <xdr:rowOff>70180</xdr:rowOff>
    </xdr:to>
    <xdr:sp macro="" textlink="">
      <xdr:nvSpPr>
        <xdr:cNvPr id="536" name="フローチャート: 判断 535"/>
        <xdr:cNvSpPr/>
      </xdr:nvSpPr>
      <xdr:spPr>
        <a:xfrm>
          <a:off x="13652500" y="6312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61307</xdr:rowOff>
    </xdr:from>
    <xdr:ext cx="534377" cy="259045"/>
    <xdr:sp macro="" textlink="">
      <xdr:nvSpPr>
        <xdr:cNvPr id="537" name="テキスト ボックス 536"/>
        <xdr:cNvSpPr txBox="1"/>
      </xdr:nvSpPr>
      <xdr:spPr>
        <a:xfrm>
          <a:off x="13436111" y="640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145821</xdr:rowOff>
    </xdr:from>
    <xdr:to>
      <xdr:col>67</xdr:col>
      <xdr:colOff>101600</xdr:colOff>
      <xdr:row>37</xdr:row>
      <xdr:rowOff>75971</xdr:rowOff>
    </xdr:to>
    <xdr:sp macro="" textlink="">
      <xdr:nvSpPr>
        <xdr:cNvPr id="538" name="フローチャート: 判断 537"/>
        <xdr:cNvSpPr/>
      </xdr:nvSpPr>
      <xdr:spPr>
        <a:xfrm>
          <a:off x="12763500" y="6318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67098</xdr:rowOff>
    </xdr:from>
    <xdr:ext cx="534377" cy="259045"/>
    <xdr:sp macro="" textlink="">
      <xdr:nvSpPr>
        <xdr:cNvPr id="539" name="テキスト ボックス 538"/>
        <xdr:cNvSpPr txBox="1"/>
      </xdr:nvSpPr>
      <xdr:spPr>
        <a:xfrm>
          <a:off x="12547111" y="6410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84328</xdr:rowOff>
    </xdr:from>
    <xdr:to>
      <xdr:col>85</xdr:col>
      <xdr:colOff>177800</xdr:colOff>
      <xdr:row>37</xdr:row>
      <xdr:rowOff>14478</xdr:rowOff>
    </xdr:to>
    <xdr:sp macro="" textlink="">
      <xdr:nvSpPr>
        <xdr:cNvPr id="545" name="楕円 544"/>
        <xdr:cNvSpPr/>
      </xdr:nvSpPr>
      <xdr:spPr>
        <a:xfrm>
          <a:off x="16268700" y="625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62755</xdr:rowOff>
    </xdr:from>
    <xdr:ext cx="534377" cy="259045"/>
    <xdr:sp macro="" textlink="">
      <xdr:nvSpPr>
        <xdr:cNvPr id="546" name="消防費該当値テキスト"/>
        <xdr:cNvSpPr txBox="1"/>
      </xdr:nvSpPr>
      <xdr:spPr>
        <a:xfrm>
          <a:off x="16370300" y="6234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96691</xdr:rowOff>
    </xdr:from>
    <xdr:to>
      <xdr:col>81</xdr:col>
      <xdr:colOff>101600</xdr:colOff>
      <xdr:row>37</xdr:row>
      <xdr:rowOff>26841</xdr:rowOff>
    </xdr:to>
    <xdr:sp macro="" textlink="">
      <xdr:nvSpPr>
        <xdr:cNvPr id="547" name="楕円 546"/>
        <xdr:cNvSpPr/>
      </xdr:nvSpPr>
      <xdr:spPr>
        <a:xfrm>
          <a:off x="15430500" y="626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17968</xdr:rowOff>
    </xdr:from>
    <xdr:ext cx="534377" cy="259045"/>
    <xdr:sp macro="" textlink="">
      <xdr:nvSpPr>
        <xdr:cNvPr id="548" name="テキスト ボックス 547"/>
        <xdr:cNvSpPr txBox="1"/>
      </xdr:nvSpPr>
      <xdr:spPr>
        <a:xfrm>
          <a:off x="15214111" y="636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96996</xdr:rowOff>
    </xdr:from>
    <xdr:to>
      <xdr:col>76</xdr:col>
      <xdr:colOff>165100</xdr:colOff>
      <xdr:row>37</xdr:row>
      <xdr:rowOff>27146</xdr:rowOff>
    </xdr:to>
    <xdr:sp macro="" textlink="">
      <xdr:nvSpPr>
        <xdr:cNvPr id="549" name="楕円 548"/>
        <xdr:cNvSpPr/>
      </xdr:nvSpPr>
      <xdr:spPr>
        <a:xfrm>
          <a:off x="14541500" y="626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18273</xdr:rowOff>
    </xdr:from>
    <xdr:ext cx="534377" cy="259045"/>
    <xdr:sp macro="" textlink="">
      <xdr:nvSpPr>
        <xdr:cNvPr id="550" name="テキスト ボックス 549"/>
        <xdr:cNvSpPr txBox="1"/>
      </xdr:nvSpPr>
      <xdr:spPr>
        <a:xfrm>
          <a:off x="14325111" y="63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37693</xdr:rowOff>
    </xdr:from>
    <xdr:to>
      <xdr:col>72</xdr:col>
      <xdr:colOff>38100</xdr:colOff>
      <xdr:row>36</xdr:row>
      <xdr:rowOff>139293</xdr:rowOff>
    </xdr:to>
    <xdr:sp macro="" textlink="">
      <xdr:nvSpPr>
        <xdr:cNvPr id="551" name="楕円 550"/>
        <xdr:cNvSpPr/>
      </xdr:nvSpPr>
      <xdr:spPr>
        <a:xfrm>
          <a:off x="13652500" y="620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155820</xdr:rowOff>
    </xdr:from>
    <xdr:ext cx="534377" cy="259045"/>
    <xdr:sp macro="" textlink="">
      <xdr:nvSpPr>
        <xdr:cNvPr id="552" name="テキスト ボックス 551"/>
        <xdr:cNvSpPr txBox="1"/>
      </xdr:nvSpPr>
      <xdr:spPr>
        <a:xfrm>
          <a:off x="13436111" y="598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26816</xdr:rowOff>
    </xdr:from>
    <xdr:to>
      <xdr:col>67</xdr:col>
      <xdr:colOff>101600</xdr:colOff>
      <xdr:row>36</xdr:row>
      <xdr:rowOff>128416</xdr:rowOff>
    </xdr:to>
    <xdr:sp macro="" textlink="">
      <xdr:nvSpPr>
        <xdr:cNvPr id="553" name="楕円 552"/>
        <xdr:cNvSpPr/>
      </xdr:nvSpPr>
      <xdr:spPr>
        <a:xfrm>
          <a:off x="12763500" y="6199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144943</xdr:rowOff>
    </xdr:from>
    <xdr:ext cx="534377" cy="259045"/>
    <xdr:sp macro="" textlink="">
      <xdr:nvSpPr>
        <xdr:cNvPr id="554" name="テキスト ボックス 553"/>
        <xdr:cNvSpPr txBox="1"/>
      </xdr:nvSpPr>
      <xdr:spPr>
        <a:xfrm>
          <a:off x="12547111" y="597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6" name="直線コネクタ 56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7" name="テキスト ボックス 566"/>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8" name="直線コネクタ 56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9" name="テキスト ボックス 568"/>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1" name="テキスト ボックス 570"/>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2" name="直線コネクタ 57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3" name="テキスト ボックス 572"/>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4" name="直線コネクタ 57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5" name="テキスト ボックス 574"/>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62395</xdr:rowOff>
    </xdr:from>
    <xdr:to>
      <xdr:col>85</xdr:col>
      <xdr:colOff>126364</xdr:colOff>
      <xdr:row>59</xdr:row>
      <xdr:rowOff>72301</xdr:rowOff>
    </xdr:to>
    <xdr:cxnSp macro="">
      <xdr:nvCxnSpPr>
        <xdr:cNvPr id="579" name="直線コネクタ 578"/>
        <xdr:cNvCxnSpPr/>
      </xdr:nvCxnSpPr>
      <xdr:spPr>
        <a:xfrm flipV="1">
          <a:off x="16317595" y="8634895"/>
          <a:ext cx="1269" cy="1552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76128</xdr:rowOff>
    </xdr:from>
    <xdr:ext cx="534377" cy="259045"/>
    <xdr:sp macro="" textlink="">
      <xdr:nvSpPr>
        <xdr:cNvPr id="580" name="教育費最小値テキスト"/>
        <xdr:cNvSpPr txBox="1"/>
      </xdr:nvSpPr>
      <xdr:spPr>
        <a:xfrm>
          <a:off x="16370300" y="1019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72301</xdr:rowOff>
    </xdr:from>
    <xdr:to>
      <xdr:col>86</xdr:col>
      <xdr:colOff>25400</xdr:colOff>
      <xdr:row>59</xdr:row>
      <xdr:rowOff>72301</xdr:rowOff>
    </xdr:to>
    <xdr:cxnSp macro="">
      <xdr:nvCxnSpPr>
        <xdr:cNvPr id="581" name="直線コネクタ 580"/>
        <xdr:cNvCxnSpPr/>
      </xdr:nvCxnSpPr>
      <xdr:spPr>
        <a:xfrm>
          <a:off x="16230600" y="10187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9072</xdr:rowOff>
    </xdr:from>
    <xdr:ext cx="599010" cy="259045"/>
    <xdr:sp macro="" textlink="">
      <xdr:nvSpPr>
        <xdr:cNvPr id="582" name="教育費最大値テキスト"/>
        <xdr:cNvSpPr txBox="1"/>
      </xdr:nvSpPr>
      <xdr:spPr>
        <a:xfrm>
          <a:off x="16370300" y="8410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150,087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62395</xdr:rowOff>
    </xdr:from>
    <xdr:to>
      <xdr:col>86</xdr:col>
      <xdr:colOff>25400</xdr:colOff>
      <xdr:row>50</xdr:row>
      <xdr:rowOff>62395</xdr:rowOff>
    </xdr:to>
    <xdr:cxnSp macro="">
      <xdr:nvCxnSpPr>
        <xdr:cNvPr id="583" name="直線コネクタ 582"/>
        <xdr:cNvCxnSpPr/>
      </xdr:nvCxnSpPr>
      <xdr:spPr>
        <a:xfrm>
          <a:off x="16230600" y="8634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64300</xdr:rowOff>
    </xdr:from>
    <xdr:to>
      <xdr:col>85</xdr:col>
      <xdr:colOff>127000</xdr:colOff>
      <xdr:row>57</xdr:row>
      <xdr:rowOff>58026</xdr:rowOff>
    </xdr:to>
    <xdr:cxnSp macro="">
      <xdr:nvCxnSpPr>
        <xdr:cNvPr id="584" name="直線コネクタ 583"/>
        <xdr:cNvCxnSpPr/>
      </xdr:nvCxnSpPr>
      <xdr:spPr>
        <a:xfrm>
          <a:off x="15481300" y="9322600"/>
          <a:ext cx="838200" cy="50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95610</xdr:rowOff>
    </xdr:from>
    <xdr:ext cx="534377" cy="259045"/>
    <xdr:sp macro="" textlink="">
      <xdr:nvSpPr>
        <xdr:cNvPr id="585" name="教育費平均値テキスト"/>
        <xdr:cNvSpPr txBox="1"/>
      </xdr:nvSpPr>
      <xdr:spPr>
        <a:xfrm>
          <a:off x="16370300" y="95253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72733</xdr:rowOff>
    </xdr:from>
    <xdr:to>
      <xdr:col>85</xdr:col>
      <xdr:colOff>177800</xdr:colOff>
      <xdr:row>57</xdr:row>
      <xdr:rowOff>2883</xdr:rowOff>
    </xdr:to>
    <xdr:sp macro="" textlink="">
      <xdr:nvSpPr>
        <xdr:cNvPr id="586" name="フローチャート: 判断 585"/>
        <xdr:cNvSpPr/>
      </xdr:nvSpPr>
      <xdr:spPr>
        <a:xfrm>
          <a:off x="16268700" y="967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2121</xdr:rowOff>
    </xdr:from>
    <xdr:to>
      <xdr:col>81</xdr:col>
      <xdr:colOff>50800</xdr:colOff>
      <xdr:row>54</xdr:row>
      <xdr:rowOff>64300</xdr:rowOff>
    </xdr:to>
    <xdr:cxnSp macro="">
      <xdr:nvCxnSpPr>
        <xdr:cNvPr id="587" name="直線コネクタ 586"/>
        <xdr:cNvCxnSpPr/>
      </xdr:nvCxnSpPr>
      <xdr:spPr>
        <a:xfrm>
          <a:off x="14592300" y="9260421"/>
          <a:ext cx="889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53708</xdr:rowOff>
    </xdr:from>
    <xdr:to>
      <xdr:col>81</xdr:col>
      <xdr:colOff>101600</xdr:colOff>
      <xdr:row>56</xdr:row>
      <xdr:rowOff>155308</xdr:rowOff>
    </xdr:to>
    <xdr:sp macro="" textlink="">
      <xdr:nvSpPr>
        <xdr:cNvPr id="588" name="フローチャート: 判断 587"/>
        <xdr:cNvSpPr/>
      </xdr:nvSpPr>
      <xdr:spPr>
        <a:xfrm>
          <a:off x="15430500" y="9654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146435</xdr:rowOff>
    </xdr:from>
    <xdr:ext cx="534377" cy="259045"/>
    <xdr:sp macro="" textlink="">
      <xdr:nvSpPr>
        <xdr:cNvPr id="589" name="テキスト ボックス 588"/>
        <xdr:cNvSpPr txBox="1"/>
      </xdr:nvSpPr>
      <xdr:spPr>
        <a:xfrm>
          <a:off x="15214111" y="974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2121</xdr:rowOff>
    </xdr:from>
    <xdr:to>
      <xdr:col>76</xdr:col>
      <xdr:colOff>114300</xdr:colOff>
      <xdr:row>57</xdr:row>
      <xdr:rowOff>53074</xdr:rowOff>
    </xdr:to>
    <xdr:cxnSp macro="">
      <xdr:nvCxnSpPr>
        <xdr:cNvPr id="590" name="直線コネクタ 589"/>
        <xdr:cNvCxnSpPr/>
      </xdr:nvCxnSpPr>
      <xdr:spPr>
        <a:xfrm flipV="1">
          <a:off x="13703300" y="9260421"/>
          <a:ext cx="889000" cy="56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161074</xdr:rowOff>
    </xdr:from>
    <xdr:to>
      <xdr:col>76</xdr:col>
      <xdr:colOff>165100</xdr:colOff>
      <xdr:row>56</xdr:row>
      <xdr:rowOff>91224</xdr:rowOff>
    </xdr:to>
    <xdr:sp macro="" textlink="">
      <xdr:nvSpPr>
        <xdr:cNvPr id="591" name="フローチャート: 判断 590"/>
        <xdr:cNvSpPr/>
      </xdr:nvSpPr>
      <xdr:spPr>
        <a:xfrm>
          <a:off x="14541500" y="9590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82351</xdr:rowOff>
    </xdr:from>
    <xdr:ext cx="534377" cy="259045"/>
    <xdr:sp macro="" textlink="">
      <xdr:nvSpPr>
        <xdr:cNvPr id="592" name="テキスト ボックス 591"/>
        <xdr:cNvSpPr txBox="1"/>
      </xdr:nvSpPr>
      <xdr:spPr>
        <a:xfrm>
          <a:off x="14325111" y="96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8979</xdr:rowOff>
    </xdr:from>
    <xdr:to>
      <xdr:col>71</xdr:col>
      <xdr:colOff>177800</xdr:colOff>
      <xdr:row>57</xdr:row>
      <xdr:rowOff>53074</xdr:rowOff>
    </xdr:to>
    <xdr:cxnSp macro="">
      <xdr:nvCxnSpPr>
        <xdr:cNvPr id="593" name="直線コネクタ 592"/>
        <xdr:cNvCxnSpPr/>
      </xdr:nvCxnSpPr>
      <xdr:spPr>
        <a:xfrm>
          <a:off x="12814300" y="9610179"/>
          <a:ext cx="889000" cy="2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38329</xdr:rowOff>
    </xdr:from>
    <xdr:to>
      <xdr:col>72</xdr:col>
      <xdr:colOff>38100</xdr:colOff>
      <xdr:row>57</xdr:row>
      <xdr:rowOff>139929</xdr:rowOff>
    </xdr:to>
    <xdr:sp macro="" textlink="">
      <xdr:nvSpPr>
        <xdr:cNvPr id="594" name="フローチャート: 判断 593"/>
        <xdr:cNvSpPr/>
      </xdr:nvSpPr>
      <xdr:spPr>
        <a:xfrm>
          <a:off x="13652500" y="981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131056</xdr:rowOff>
    </xdr:from>
    <xdr:ext cx="534377" cy="259045"/>
    <xdr:sp macro="" textlink="">
      <xdr:nvSpPr>
        <xdr:cNvPr id="595" name="テキスト ボックス 594"/>
        <xdr:cNvSpPr txBox="1"/>
      </xdr:nvSpPr>
      <xdr:spPr>
        <a:xfrm>
          <a:off x="13436111" y="9903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62585</xdr:rowOff>
    </xdr:from>
    <xdr:to>
      <xdr:col>67</xdr:col>
      <xdr:colOff>101600</xdr:colOff>
      <xdr:row>57</xdr:row>
      <xdr:rowOff>164185</xdr:rowOff>
    </xdr:to>
    <xdr:sp macro="" textlink="">
      <xdr:nvSpPr>
        <xdr:cNvPr id="596" name="フローチャート: 判断 595"/>
        <xdr:cNvSpPr/>
      </xdr:nvSpPr>
      <xdr:spPr>
        <a:xfrm>
          <a:off x="12763500" y="98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155312</xdr:rowOff>
    </xdr:from>
    <xdr:ext cx="534377" cy="259045"/>
    <xdr:sp macro="" textlink="">
      <xdr:nvSpPr>
        <xdr:cNvPr id="597" name="テキスト ボックス 596"/>
        <xdr:cNvSpPr txBox="1"/>
      </xdr:nvSpPr>
      <xdr:spPr>
        <a:xfrm>
          <a:off x="12547111" y="9927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7226</xdr:rowOff>
    </xdr:from>
    <xdr:to>
      <xdr:col>85</xdr:col>
      <xdr:colOff>177800</xdr:colOff>
      <xdr:row>57</xdr:row>
      <xdr:rowOff>108826</xdr:rowOff>
    </xdr:to>
    <xdr:sp macro="" textlink="">
      <xdr:nvSpPr>
        <xdr:cNvPr id="603" name="楕円 602"/>
        <xdr:cNvSpPr/>
      </xdr:nvSpPr>
      <xdr:spPr>
        <a:xfrm>
          <a:off x="16268700" y="9779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157103</xdr:rowOff>
    </xdr:from>
    <xdr:ext cx="534377" cy="259045"/>
    <xdr:sp macro="" textlink="">
      <xdr:nvSpPr>
        <xdr:cNvPr id="604" name="教育費該当値テキスト"/>
        <xdr:cNvSpPr txBox="1"/>
      </xdr:nvSpPr>
      <xdr:spPr>
        <a:xfrm>
          <a:off x="16370300" y="975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13500</xdr:rowOff>
    </xdr:from>
    <xdr:to>
      <xdr:col>81</xdr:col>
      <xdr:colOff>101600</xdr:colOff>
      <xdr:row>54</xdr:row>
      <xdr:rowOff>115100</xdr:rowOff>
    </xdr:to>
    <xdr:sp macro="" textlink="">
      <xdr:nvSpPr>
        <xdr:cNvPr id="605" name="楕円 604"/>
        <xdr:cNvSpPr/>
      </xdr:nvSpPr>
      <xdr:spPr>
        <a:xfrm>
          <a:off x="15430500" y="92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131627</xdr:rowOff>
    </xdr:from>
    <xdr:ext cx="534377" cy="259045"/>
    <xdr:sp macro="" textlink="">
      <xdr:nvSpPr>
        <xdr:cNvPr id="606" name="テキスト ボックス 605"/>
        <xdr:cNvSpPr txBox="1"/>
      </xdr:nvSpPr>
      <xdr:spPr>
        <a:xfrm>
          <a:off x="15214111" y="9047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122771</xdr:rowOff>
    </xdr:from>
    <xdr:to>
      <xdr:col>76</xdr:col>
      <xdr:colOff>165100</xdr:colOff>
      <xdr:row>54</xdr:row>
      <xdr:rowOff>52921</xdr:rowOff>
    </xdr:to>
    <xdr:sp macro="" textlink="">
      <xdr:nvSpPr>
        <xdr:cNvPr id="607" name="楕円 606"/>
        <xdr:cNvSpPr/>
      </xdr:nvSpPr>
      <xdr:spPr>
        <a:xfrm>
          <a:off x="14541500" y="920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69448</xdr:rowOff>
    </xdr:from>
    <xdr:ext cx="599010" cy="259045"/>
    <xdr:sp macro="" textlink="">
      <xdr:nvSpPr>
        <xdr:cNvPr id="608" name="テキスト ボックス 607"/>
        <xdr:cNvSpPr txBox="1"/>
      </xdr:nvSpPr>
      <xdr:spPr>
        <a:xfrm>
          <a:off x="14292795" y="8984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2274</xdr:rowOff>
    </xdr:from>
    <xdr:to>
      <xdr:col>72</xdr:col>
      <xdr:colOff>38100</xdr:colOff>
      <xdr:row>57</xdr:row>
      <xdr:rowOff>103874</xdr:rowOff>
    </xdr:to>
    <xdr:sp macro="" textlink="">
      <xdr:nvSpPr>
        <xdr:cNvPr id="609" name="楕円 608"/>
        <xdr:cNvSpPr/>
      </xdr:nvSpPr>
      <xdr:spPr>
        <a:xfrm>
          <a:off x="13652500" y="9774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120401</xdr:rowOff>
    </xdr:from>
    <xdr:ext cx="534377" cy="259045"/>
    <xdr:sp macro="" textlink="">
      <xdr:nvSpPr>
        <xdr:cNvPr id="610" name="テキスト ボックス 609"/>
        <xdr:cNvSpPr txBox="1"/>
      </xdr:nvSpPr>
      <xdr:spPr>
        <a:xfrm>
          <a:off x="13436111" y="955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129629</xdr:rowOff>
    </xdr:from>
    <xdr:to>
      <xdr:col>67</xdr:col>
      <xdr:colOff>101600</xdr:colOff>
      <xdr:row>56</xdr:row>
      <xdr:rowOff>59779</xdr:rowOff>
    </xdr:to>
    <xdr:sp macro="" textlink="">
      <xdr:nvSpPr>
        <xdr:cNvPr id="611" name="楕円 610"/>
        <xdr:cNvSpPr/>
      </xdr:nvSpPr>
      <xdr:spPr>
        <a:xfrm>
          <a:off x="12763500" y="955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76306</xdr:rowOff>
    </xdr:from>
    <xdr:ext cx="534377" cy="259045"/>
    <xdr:sp macro="" textlink="">
      <xdr:nvSpPr>
        <xdr:cNvPr id="612" name="テキスト ボックス 611"/>
        <xdr:cNvSpPr txBox="1"/>
      </xdr:nvSpPr>
      <xdr:spPr>
        <a:xfrm>
          <a:off x="12547111" y="933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3" name="直線コネクタ 62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4" name="テキスト ボックス 62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5" name="直線コネクタ 62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6" name="テキスト ボックス 62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7" name="直線コネクタ 62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8" name="テキスト ボックス 62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9" name="直線コネクタ 62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0" name="テキスト ボックス 62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1" name="直線コネクタ 63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2" name="テキスト ボックス 631"/>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3" name="直線コネクタ 63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4" name="テキスト ボックス 63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5" name="直線コネクタ 63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6" name="テキスト ボックス 63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29874</xdr:rowOff>
    </xdr:from>
    <xdr:to>
      <xdr:col>85</xdr:col>
      <xdr:colOff>126364</xdr:colOff>
      <xdr:row>79</xdr:row>
      <xdr:rowOff>98879</xdr:rowOff>
    </xdr:to>
    <xdr:cxnSp macro="">
      <xdr:nvCxnSpPr>
        <xdr:cNvPr id="638" name="直線コネクタ 637"/>
        <xdr:cNvCxnSpPr/>
      </xdr:nvCxnSpPr>
      <xdr:spPr>
        <a:xfrm flipV="1">
          <a:off x="16317595" y="12202824"/>
          <a:ext cx="1269" cy="144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9"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0" name="直線コネクタ 639"/>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148001</xdr:rowOff>
    </xdr:from>
    <xdr:ext cx="534377" cy="259045"/>
    <xdr:sp macro="" textlink="">
      <xdr:nvSpPr>
        <xdr:cNvPr id="641" name="災害復旧費最大値テキスト"/>
        <xdr:cNvSpPr txBox="1"/>
      </xdr:nvSpPr>
      <xdr:spPr>
        <a:xfrm>
          <a:off x="16370300" y="1197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88,226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29874</xdr:rowOff>
    </xdr:from>
    <xdr:to>
      <xdr:col>86</xdr:col>
      <xdr:colOff>25400</xdr:colOff>
      <xdr:row>71</xdr:row>
      <xdr:rowOff>29874</xdr:rowOff>
    </xdr:to>
    <xdr:cxnSp macro="">
      <xdr:nvCxnSpPr>
        <xdr:cNvPr id="642" name="直線コネクタ 641"/>
        <xdr:cNvCxnSpPr/>
      </xdr:nvCxnSpPr>
      <xdr:spPr>
        <a:xfrm>
          <a:off x="16230600" y="12202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43" name="直線コネクタ 642"/>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97947</xdr:rowOff>
    </xdr:from>
    <xdr:ext cx="469744" cy="259045"/>
    <xdr:sp macro="" textlink="">
      <xdr:nvSpPr>
        <xdr:cNvPr id="644" name="災害復旧費平均値テキスト"/>
        <xdr:cNvSpPr txBox="1"/>
      </xdr:nvSpPr>
      <xdr:spPr>
        <a:xfrm>
          <a:off x="16370300" y="13299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75070</xdr:rowOff>
    </xdr:from>
    <xdr:to>
      <xdr:col>85</xdr:col>
      <xdr:colOff>177800</xdr:colOff>
      <xdr:row>79</xdr:row>
      <xdr:rowOff>5220</xdr:rowOff>
    </xdr:to>
    <xdr:sp macro="" textlink="">
      <xdr:nvSpPr>
        <xdr:cNvPr id="645" name="フローチャート: 判断 644"/>
        <xdr:cNvSpPr/>
      </xdr:nvSpPr>
      <xdr:spPr>
        <a:xfrm>
          <a:off x="16268700" y="1344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90323</xdr:rowOff>
    </xdr:from>
    <xdr:to>
      <xdr:col>81</xdr:col>
      <xdr:colOff>50800</xdr:colOff>
      <xdr:row>79</xdr:row>
      <xdr:rowOff>98879</xdr:rowOff>
    </xdr:to>
    <xdr:cxnSp macro="">
      <xdr:nvCxnSpPr>
        <xdr:cNvPr id="646" name="直線コネクタ 645"/>
        <xdr:cNvCxnSpPr/>
      </xdr:nvCxnSpPr>
      <xdr:spPr>
        <a:xfrm>
          <a:off x="14592300" y="13634873"/>
          <a:ext cx="8890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55198</xdr:rowOff>
    </xdr:from>
    <xdr:to>
      <xdr:col>81</xdr:col>
      <xdr:colOff>101600</xdr:colOff>
      <xdr:row>78</xdr:row>
      <xdr:rowOff>156798</xdr:rowOff>
    </xdr:to>
    <xdr:sp macro="" textlink="">
      <xdr:nvSpPr>
        <xdr:cNvPr id="647" name="フローチャート: 判断 646"/>
        <xdr:cNvSpPr/>
      </xdr:nvSpPr>
      <xdr:spPr>
        <a:xfrm>
          <a:off x="15430500" y="1342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1875</xdr:rowOff>
    </xdr:from>
    <xdr:ext cx="534377" cy="259045"/>
    <xdr:sp macro="" textlink="">
      <xdr:nvSpPr>
        <xdr:cNvPr id="648" name="テキスト ボックス 647"/>
        <xdr:cNvSpPr txBox="1"/>
      </xdr:nvSpPr>
      <xdr:spPr>
        <a:xfrm>
          <a:off x="15214111" y="132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90323</xdr:rowOff>
    </xdr:from>
    <xdr:to>
      <xdr:col>76</xdr:col>
      <xdr:colOff>114300</xdr:colOff>
      <xdr:row>79</xdr:row>
      <xdr:rowOff>93393</xdr:rowOff>
    </xdr:to>
    <xdr:cxnSp macro="">
      <xdr:nvCxnSpPr>
        <xdr:cNvPr id="649" name="直線コネクタ 648"/>
        <xdr:cNvCxnSpPr/>
      </xdr:nvCxnSpPr>
      <xdr:spPr>
        <a:xfrm flipV="1">
          <a:off x="13703300" y="13634873"/>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69143</xdr:rowOff>
    </xdr:from>
    <xdr:to>
      <xdr:col>76</xdr:col>
      <xdr:colOff>165100</xdr:colOff>
      <xdr:row>78</xdr:row>
      <xdr:rowOff>170743</xdr:rowOff>
    </xdr:to>
    <xdr:sp macro="" textlink="">
      <xdr:nvSpPr>
        <xdr:cNvPr id="650" name="フローチャート: 判断 649"/>
        <xdr:cNvSpPr/>
      </xdr:nvSpPr>
      <xdr:spPr>
        <a:xfrm>
          <a:off x="14541500" y="1344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15820</xdr:rowOff>
    </xdr:from>
    <xdr:ext cx="469744" cy="259045"/>
    <xdr:sp macro="" textlink="">
      <xdr:nvSpPr>
        <xdr:cNvPr id="651" name="テキスト ボックス 650"/>
        <xdr:cNvSpPr txBox="1"/>
      </xdr:nvSpPr>
      <xdr:spPr>
        <a:xfrm>
          <a:off x="14357428" y="13217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93393</xdr:rowOff>
    </xdr:from>
    <xdr:to>
      <xdr:col>71</xdr:col>
      <xdr:colOff>177800</xdr:colOff>
      <xdr:row>79</xdr:row>
      <xdr:rowOff>98879</xdr:rowOff>
    </xdr:to>
    <xdr:cxnSp macro="">
      <xdr:nvCxnSpPr>
        <xdr:cNvPr id="652" name="直線コネクタ 651"/>
        <xdr:cNvCxnSpPr/>
      </xdr:nvCxnSpPr>
      <xdr:spPr>
        <a:xfrm flipV="1">
          <a:off x="12814300" y="13637943"/>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92835</xdr:rowOff>
    </xdr:from>
    <xdr:to>
      <xdr:col>72</xdr:col>
      <xdr:colOff>38100</xdr:colOff>
      <xdr:row>79</xdr:row>
      <xdr:rowOff>22985</xdr:rowOff>
    </xdr:to>
    <xdr:sp macro="" textlink="">
      <xdr:nvSpPr>
        <xdr:cNvPr id="653" name="フローチャート: 判断 652"/>
        <xdr:cNvSpPr/>
      </xdr:nvSpPr>
      <xdr:spPr>
        <a:xfrm>
          <a:off x="13652500" y="1346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39512</xdr:rowOff>
    </xdr:from>
    <xdr:ext cx="469744" cy="259045"/>
    <xdr:sp macro="" textlink="">
      <xdr:nvSpPr>
        <xdr:cNvPr id="654" name="テキスト ボックス 653"/>
        <xdr:cNvSpPr txBox="1"/>
      </xdr:nvSpPr>
      <xdr:spPr>
        <a:xfrm>
          <a:off x="13468428" y="1324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123386</xdr:rowOff>
    </xdr:from>
    <xdr:to>
      <xdr:col>67</xdr:col>
      <xdr:colOff>101600</xdr:colOff>
      <xdr:row>79</xdr:row>
      <xdr:rowOff>53536</xdr:rowOff>
    </xdr:to>
    <xdr:sp macro="" textlink="">
      <xdr:nvSpPr>
        <xdr:cNvPr id="655" name="フローチャート: 判断 654"/>
        <xdr:cNvSpPr/>
      </xdr:nvSpPr>
      <xdr:spPr>
        <a:xfrm>
          <a:off x="12763500" y="13496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70063</xdr:rowOff>
    </xdr:from>
    <xdr:ext cx="469744" cy="259045"/>
    <xdr:sp macro="" textlink="">
      <xdr:nvSpPr>
        <xdr:cNvPr id="656" name="テキスト ボックス 655"/>
        <xdr:cNvSpPr txBox="1"/>
      </xdr:nvSpPr>
      <xdr:spPr>
        <a:xfrm>
          <a:off x="12579428" y="13271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7" name="テキスト ボックス 65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8" name="テキスト ボックス 65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9" name="テキスト ボックス 65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0" name="テキスト ボックス 65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1" name="テキスト ボックス 66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62" name="楕円 661"/>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63"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64" name="楕円 663"/>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5" name="テキスト ボックス 664"/>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39523</xdr:rowOff>
    </xdr:from>
    <xdr:to>
      <xdr:col>76</xdr:col>
      <xdr:colOff>165100</xdr:colOff>
      <xdr:row>79</xdr:row>
      <xdr:rowOff>141123</xdr:rowOff>
    </xdr:to>
    <xdr:sp macro="" textlink="">
      <xdr:nvSpPr>
        <xdr:cNvPr id="666" name="楕円 665"/>
        <xdr:cNvSpPr/>
      </xdr:nvSpPr>
      <xdr:spPr>
        <a:xfrm>
          <a:off x="14541500" y="1358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132250</xdr:rowOff>
    </xdr:from>
    <xdr:ext cx="378565" cy="259045"/>
    <xdr:sp macro="" textlink="">
      <xdr:nvSpPr>
        <xdr:cNvPr id="667" name="テキスト ボックス 666"/>
        <xdr:cNvSpPr txBox="1"/>
      </xdr:nvSpPr>
      <xdr:spPr>
        <a:xfrm>
          <a:off x="14403017" y="13676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42593</xdr:rowOff>
    </xdr:from>
    <xdr:to>
      <xdr:col>72</xdr:col>
      <xdr:colOff>38100</xdr:colOff>
      <xdr:row>79</xdr:row>
      <xdr:rowOff>144193</xdr:rowOff>
    </xdr:to>
    <xdr:sp macro="" textlink="">
      <xdr:nvSpPr>
        <xdr:cNvPr id="668" name="楕円 667"/>
        <xdr:cNvSpPr/>
      </xdr:nvSpPr>
      <xdr:spPr>
        <a:xfrm>
          <a:off x="13652500" y="1358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135320</xdr:rowOff>
    </xdr:from>
    <xdr:ext cx="378565" cy="259045"/>
    <xdr:sp macro="" textlink="">
      <xdr:nvSpPr>
        <xdr:cNvPr id="669" name="テキスト ボックス 668"/>
        <xdr:cNvSpPr txBox="1"/>
      </xdr:nvSpPr>
      <xdr:spPr>
        <a:xfrm>
          <a:off x="13514017" y="13679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70" name="楕円 669"/>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71" name="テキスト ボックス 670"/>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2" name="正方形/長方形 67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3" name="正方形/長方形 67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4" name="正方形/長方形 67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5" name="正方形/長方形 67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6" name="正方形/長方形 67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7" name="正方形/長方形 67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8" name="正方形/長方形 67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9" name="正方形/長方形 67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0" name="テキスト ボックス 67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1" name="直線コネクタ 68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2" name="直線コネクタ 68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3" name="テキスト ボックス 68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4" name="直線コネクタ 68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85" name="テキスト ボックス 684"/>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6" name="直線コネクタ 68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87" name="テキスト ボックス 686"/>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8" name="直線コネクタ 68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9" name="テキスト ボックス 688"/>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0" name="直線コネクタ 68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1" name="テキスト ボックス 690"/>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2" name="直線コネクタ 69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3" name="テキスト ボックス 69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4" name="直線コネクタ 69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5" name="テキスト ボックス 69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109120</xdr:rowOff>
    </xdr:from>
    <xdr:to>
      <xdr:col>85</xdr:col>
      <xdr:colOff>126364</xdr:colOff>
      <xdr:row>98</xdr:row>
      <xdr:rowOff>166325</xdr:rowOff>
    </xdr:to>
    <xdr:cxnSp macro="">
      <xdr:nvCxnSpPr>
        <xdr:cNvPr id="697" name="直線コネクタ 696"/>
        <xdr:cNvCxnSpPr/>
      </xdr:nvCxnSpPr>
      <xdr:spPr>
        <a:xfrm flipV="1">
          <a:off x="16317595" y="15368170"/>
          <a:ext cx="1269" cy="1600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170152</xdr:rowOff>
    </xdr:from>
    <xdr:ext cx="534377" cy="259045"/>
    <xdr:sp macro="" textlink="">
      <xdr:nvSpPr>
        <xdr:cNvPr id="698" name="公債費最小値テキスト"/>
        <xdr:cNvSpPr txBox="1"/>
      </xdr:nvSpPr>
      <xdr:spPr>
        <a:xfrm>
          <a:off x="16370300" y="1697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166325</xdr:rowOff>
    </xdr:from>
    <xdr:to>
      <xdr:col>86</xdr:col>
      <xdr:colOff>25400</xdr:colOff>
      <xdr:row>98</xdr:row>
      <xdr:rowOff>166325</xdr:rowOff>
    </xdr:to>
    <xdr:cxnSp macro="">
      <xdr:nvCxnSpPr>
        <xdr:cNvPr id="699" name="直線コネクタ 698"/>
        <xdr:cNvCxnSpPr/>
      </xdr:nvCxnSpPr>
      <xdr:spPr>
        <a:xfrm>
          <a:off x="16230600" y="16968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55797</xdr:rowOff>
    </xdr:from>
    <xdr:ext cx="599010" cy="259045"/>
    <xdr:sp macro="" textlink="">
      <xdr:nvSpPr>
        <xdr:cNvPr id="700" name="公債費最大値テキスト"/>
        <xdr:cNvSpPr txBox="1"/>
      </xdr:nvSpPr>
      <xdr:spPr>
        <a:xfrm>
          <a:off x="16370300" y="1514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521,864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109120</xdr:rowOff>
    </xdr:from>
    <xdr:to>
      <xdr:col>86</xdr:col>
      <xdr:colOff>25400</xdr:colOff>
      <xdr:row>89</xdr:row>
      <xdr:rowOff>109120</xdr:rowOff>
    </xdr:to>
    <xdr:cxnSp macro="">
      <xdr:nvCxnSpPr>
        <xdr:cNvPr id="701" name="直線コネクタ 700"/>
        <xdr:cNvCxnSpPr/>
      </xdr:nvCxnSpPr>
      <xdr:spPr>
        <a:xfrm>
          <a:off x="16230600" y="1536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73448</xdr:rowOff>
    </xdr:from>
    <xdr:to>
      <xdr:col>85</xdr:col>
      <xdr:colOff>127000</xdr:colOff>
      <xdr:row>98</xdr:row>
      <xdr:rowOff>109156</xdr:rowOff>
    </xdr:to>
    <xdr:cxnSp macro="">
      <xdr:nvCxnSpPr>
        <xdr:cNvPr id="702" name="直線コネクタ 701"/>
        <xdr:cNvCxnSpPr/>
      </xdr:nvCxnSpPr>
      <xdr:spPr>
        <a:xfrm flipV="1">
          <a:off x="15481300" y="16875548"/>
          <a:ext cx="838200" cy="35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160577</xdr:rowOff>
    </xdr:from>
    <xdr:ext cx="534377" cy="259045"/>
    <xdr:sp macro="" textlink="">
      <xdr:nvSpPr>
        <xdr:cNvPr id="703" name="公債費平均値テキスト"/>
        <xdr:cNvSpPr txBox="1"/>
      </xdr:nvSpPr>
      <xdr:spPr>
        <a:xfrm>
          <a:off x="16370300" y="166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137700</xdr:rowOff>
    </xdr:from>
    <xdr:to>
      <xdr:col>85</xdr:col>
      <xdr:colOff>177800</xdr:colOff>
      <xdr:row>98</xdr:row>
      <xdr:rowOff>67850</xdr:rowOff>
    </xdr:to>
    <xdr:sp macro="" textlink="">
      <xdr:nvSpPr>
        <xdr:cNvPr id="704" name="フローチャート: 判断 703"/>
        <xdr:cNvSpPr/>
      </xdr:nvSpPr>
      <xdr:spPr>
        <a:xfrm>
          <a:off x="16268700" y="167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108643</xdr:rowOff>
    </xdr:from>
    <xdr:to>
      <xdr:col>81</xdr:col>
      <xdr:colOff>50800</xdr:colOff>
      <xdr:row>98</xdr:row>
      <xdr:rowOff>109156</xdr:rowOff>
    </xdr:to>
    <xdr:cxnSp macro="">
      <xdr:nvCxnSpPr>
        <xdr:cNvPr id="705" name="直線コネクタ 704"/>
        <xdr:cNvCxnSpPr/>
      </xdr:nvCxnSpPr>
      <xdr:spPr>
        <a:xfrm>
          <a:off x="14592300" y="16910743"/>
          <a:ext cx="889000" cy="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145941</xdr:rowOff>
    </xdr:from>
    <xdr:to>
      <xdr:col>81</xdr:col>
      <xdr:colOff>101600</xdr:colOff>
      <xdr:row>98</xdr:row>
      <xdr:rowOff>76091</xdr:rowOff>
    </xdr:to>
    <xdr:sp macro="" textlink="">
      <xdr:nvSpPr>
        <xdr:cNvPr id="706" name="フローチャート: 判断 705"/>
        <xdr:cNvSpPr/>
      </xdr:nvSpPr>
      <xdr:spPr>
        <a:xfrm>
          <a:off x="15430500" y="1677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92618</xdr:rowOff>
    </xdr:from>
    <xdr:ext cx="534377" cy="259045"/>
    <xdr:sp macro="" textlink="">
      <xdr:nvSpPr>
        <xdr:cNvPr id="707" name="テキスト ボックス 706"/>
        <xdr:cNvSpPr txBox="1"/>
      </xdr:nvSpPr>
      <xdr:spPr>
        <a:xfrm>
          <a:off x="15214111" y="1655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108643</xdr:rowOff>
    </xdr:from>
    <xdr:to>
      <xdr:col>76</xdr:col>
      <xdr:colOff>114300</xdr:colOff>
      <xdr:row>98</xdr:row>
      <xdr:rowOff>117918</xdr:rowOff>
    </xdr:to>
    <xdr:cxnSp macro="">
      <xdr:nvCxnSpPr>
        <xdr:cNvPr id="708" name="直線コネクタ 707"/>
        <xdr:cNvCxnSpPr/>
      </xdr:nvCxnSpPr>
      <xdr:spPr>
        <a:xfrm flipV="1">
          <a:off x="13703300" y="16910743"/>
          <a:ext cx="8890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160686</xdr:rowOff>
    </xdr:from>
    <xdr:to>
      <xdr:col>76</xdr:col>
      <xdr:colOff>165100</xdr:colOff>
      <xdr:row>98</xdr:row>
      <xdr:rowOff>90836</xdr:rowOff>
    </xdr:to>
    <xdr:sp macro="" textlink="">
      <xdr:nvSpPr>
        <xdr:cNvPr id="709" name="フローチャート: 判断 708"/>
        <xdr:cNvSpPr/>
      </xdr:nvSpPr>
      <xdr:spPr>
        <a:xfrm>
          <a:off x="145415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107363</xdr:rowOff>
    </xdr:from>
    <xdr:ext cx="534377" cy="259045"/>
    <xdr:sp macro="" textlink="">
      <xdr:nvSpPr>
        <xdr:cNvPr id="710" name="テキスト ボックス 709"/>
        <xdr:cNvSpPr txBox="1"/>
      </xdr:nvSpPr>
      <xdr:spPr>
        <a:xfrm>
          <a:off x="14325111" y="165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117918</xdr:rowOff>
    </xdr:from>
    <xdr:to>
      <xdr:col>71</xdr:col>
      <xdr:colOff>177800</xdr:colOff>
      <xdr:row>98</xdr:row>
      <xdr:rowOff>127290</xdr:rowOff>
    </xdr:to>
    <xdr:cxnSp macro="">
      <xdr:nvCxnSpPr>
        <xdr:cNvPr id="711" name="直線コネクタ 710"/>
        <xdr:cNvCxnSpPr/>
      </xdr:nvCxnSpPr>
      <xdr:spPr>
        <a:xfrm flipV="1">
          <a:off x="12814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41360</xdr:rowOff>
    </xdr:from>
    <xdr:to>
      <xdr:col>72</xdr:col>
      <xdr:colOff>38100</xdr:colOff>
      <xdr:row>98</xdr:row>
      <xdr:rowOff>142960</xdr:rowOff>
    </xdr:to>
    <xdr:sp macro="" textlink="">
      <xdr:nvSpPr>
        <xdr:cNvPr id="712" name="フローチャート: 判断 711"/>
        <xdr:cNvSpPr/>
      </xdr:nvSpPr>
      <xdr:spPr>
        <a:xfrm>
          <a:off x="13652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159487</xdr:rowOff>
    </xdr:from>
    <xdr:ext cx="534377" cy="259045"/>
    <xdr:sp macro="" textlink="">
      <xdr:nvSpPr>
        <xdr:cNvPr id="713" name="テキスト ボックス 712"/>
        <xdr:cNvSpPr txBox="1"/>
      </xdr:nvSpPr>
      <xdr:spPr>
        <a:xfrm>
          <a:off x="13436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42455</xdr:rowOff>
    </xdr:from>
    <xdr:to>
      <xdr:col>67</xdr:col>
      <xdr:colOff>101600</xdr:colOff>
      <xdr:row>98</xdr:row>
      <xdr:rowOff>144055</xdr:rowOff>
    </xdr:to>
    <xdr:sp macro="" textlink="">
      <xdr:nvSpPr>
        <xdr:cNvPr id="714" name="フローチャート: 判断 713"/>
        <xdr:cNvSpPr/>
      </xdr:nvSpPr>
      <xdr:spPr>
        <a:xfrm>
          <a:off x="12763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160582</xdr:rowOff>
    </xdr:from>
    <xdr:ext cx="534377" cy="259045"/>
    <xdr:sp macro="" textlink="">
      <xdr:nvSpPr>
        <xdr:cNvPr id="715" name="テキスト ボックス 714"/>
        <xdr:cNvSpPr txBox="1"/>
      </xdr:nvSpPr>
      <xdr:spPr>
        <a:xfrm>
          <a:off x="12547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6" name="テキスト ボックス 71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7" name="テキスト ボックス 71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8" name="テキスト ボックス 71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9" name="テキスト ボックス 71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0" name="テキスト ボックス 71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22648</xdr:rowOff>
    </xdr:from>
    <xdr:to>
      <xdr:col>85</xdr:col>
      <xdr:colOff>177800</xdr:colOff>
      <xdr:row>98</xdr:row>
      <xdr:rowOff>124248</xdr:rowOff>
    </xdr:to>
    <xdr:sp macro="" textlink="">
      <xdr:nvSpPr>
        <xdr:cNvPr id="721" name="楕円 720"/>
        <xdr:cNvSpPr/>
      </xdr:nvSpPr>
      <xdr:spPr>
        <a:xfrm>
          <a:off x="16268700" y="1682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116126</xdr:rowOff>
    </xdr:from>
    <xdr:ext cx="534377" cy="259045"/>
    <xdr:sp macro="" textlink="">
      <xdr:nvSpPr>
        <xdr:cNvPr id="722" name="公債費該当値テキスト"/>
        <xdr:cNvSpPr txBox="1"/>
      </xdr:nvSpPr>
      <xdr:spPr>
        <a:xfrm>
          <a:off x="16370300" y="167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58356</xdr:rowOff>
    </xdr:from>
    <xdr:to>
      <xdr:col>81</xdr:col>
      <xdr:colOff>101600</xdr:colOff>
      <xdr:row>98</xdr:row>
      <xdr:rowOff>159956</xdr:rowOff>
    </xdr:to>
    <xdr:sp macro="" textlink="">
      <xdr:nvSpPr>
        <xdr:cNvPr id="723" name="楕円 722"/>
        <xdr:cNvSpPr/>
      </xdr:nvSpPr>
      <xdr:spPr>
        <a:xfrm>
          <a:off x="15430500" y="1686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151083</xdr:rowOff>
    </xdr:from>
    <xdr:ext cx="534377" cy="259045"/>
    <xdr:sp macro="" textlink="">
      <xdr:nvSpPr>
        <xdr:cNvPr id="724" name="テキスト ボックス 723"/>
        <xdr:cNvSpPr txBox="1"/>
      </xdr:nvSpPr>
      <xdr:spPr>
        <a:xfrm>
          <a:off x="15214111" y="16953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57843</xdr:rowOff>
    </xdr:from>
    <xdr:to>
      <xdr:col>76</xdr:col>
      <xdr:colOff>165100</xdr:colOff>
      <xdr:row>98</xdr:row>
      <xdr:rowOff>159443</xdr:rowOff>
    </xdr:to>
    <xdr:sp macro="" textlink="">
      <xdr:nvSpPr>
        <xdr:cNvPr id="725" name="楕円 724"/>
        <xdr:cNvSpPr/>
      </xdr:nvSpPr>
      <xdr:spPr>
        <a:xfrm>
          <a:off x="145415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150570</xdr:rowOff>
    </xdr:from>
    <xdr:ext cx="534377" cy="259045"/>
    <xdr:sp macro="" textlink="">
      <xdr:nvSpPr>
        <xdr:cNvPr id="726" name="テキスト ボックス 725"/>
        <xdr:cNvSpPr txBox="1"/>
      </xdr:nvSpPr>
      <xdr:spPr>
        <a:xfrm>
          <a:off x="14325111" y="1695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67118</xdr:rowOff>
    </xdr:from>
    <xdr:to>
      <xdr:col>72</xdr:col>
      <xdr:colOff>38100</xdr:colOff>
      <xdr:row>98</xdr:row>
      <xdr:rowOff>168718</xdr:rowOff>
    </xdr:to>
    <xdr:sp macro="" textlink="">
      <xdr:nvSpPr>
        <xdr:cNvPr id="727" name="楕円 726"/>
        <xdr:cNvSpPr/>
      </xdr:nvSpPr>
      <xdr:spPr>
        <a:xfrm>
          <a:off x="13652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159845</xdr:rowOff>
    </xdr:from>
    <xdr:ext cx="534377" cy="259045"/>
    <xdr:sp macro="" textlink="">
      <xdr:nvSpPr>
        <xdr:cNvPr id="728" name="テキスト ボックス 727"/>
        <xdr:cNvSpPr txBox="1"/>
      </xdr:nvSpPr>
      <xdr:spPr>
        <a:xfrm>
          <a:off x="13436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76490</xdr:rowOff>
    </xdr:from>
    <xdr:to>
      <xdr:col>67</xdr:col>
      <xdr:colOff>101600</xdr:colOff>
      <xdr:row>99</xdr:row>
      <xdr:rowOff>6640</xdr:rowOff>
    </xdr:to>
    <xdr:sp macro="" textlink="">
      <xdr:nvSpPr>
        <xdr:cNvPr id="729" name="楕円 728"/>
        <xdr:cNvSpPr/>
      </xdr:nvSpPr>
      <xdr:spPr>
        <a:xfrm>
          <a:off x="12763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169217</xdr:rowOff>
    </xdr:from>
    <xdr:ext cx="534377" cy="259045"/>
    <xdr:sp macro="" textlink="">
      <xdr:nvSpPr>
        <xdr:cNvPr id="730" name="テキスト ボックス 729"/>
        <xdr:cNvSpPr txBox="1"/>
      </xdr:nvSpPr>
      <xdr:spPr>
        <a:xfrm>
          <a:off x="12547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1" name="正方形/長方形 73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2" name="正方形/長方形 73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3" name="正方形/長方形 73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4" name="正方形/長方形 73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5" name="正方形/長方形 73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6" name="正方形/長方形 73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7" name="正方形/長方形 73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8" name="正方形/長方形 73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9" name="テキスト ボックス 73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0" name="直線コネクタ 73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1" name="直線コネクタ 74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2" name="テキスト ボックス 74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3" name="直線コネクタ 74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4" name="テキスト ボックス 74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5" name="直線コネクタ 74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46" name="テキスト ボックス 745"/>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7" name="直線コネクタ 74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8" name="テキスト ボックス 747"/>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2906</xdr:rowOff>
    </xdr:from>
    <xdr:to>
      <xdr:col>116</xdr:col>
      <xdr:colOff>62864</xdr:colOff>
      <xdr:row>38</xdr:row>
      <xdr:rowOff>139700</xdr:rowOff>
    </xdr:to>
    <xdr:cxnSp macro="">
      <xdr:nvCxnSpPr>
        <xdr:cNvPr id="752" name="直線コネクタ 751"/>
        <xdr:cNvCxnSpPr/>
      </xdr:nvCxnSpPr>
      <xdr:spPr>
        <a:xfrm flipV="1">
          <a:off x="22159595" y="5146406"/>
          <a:ext cx="1269" cy="150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10167</xdr:rowOff>
    </xdr:from>
    <xdr:ext cx="249299" cy="259045"/>
    <xdr:sp macro="" textlink="">
      <xdr:nvSpPr>
        <xdr:cNvPr id="753" name="諸支出金最小値テキスト"/>
        <xdr:cNvSpPr txBox="1"/>
      </xdr:nvSpPr>
      <xdr:spPr>
        <a:xfrm>
          <a:off x="22212300" y="6696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4" name="直線コネクタ 75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121033</xdr:rowOff>
    </xdr:from>
    <xdr:ext cx="534377" cy="259045"/>
    <xdr:sp macro="" textlink="">
      <xdr:nvSpPr>
        <xdr:cNvPr id="755" name="諸支出金最大値テキスト"/>
        <xdr:cNvSpPr txBox="1"/>
      </xdr:nvSpPr>
      <xdr:spPr>
        <a:xfrm>
          <a:off x="22212300" y="492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16,496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2906</xdr:rowOff>
    </xdr:from>
    <xdr:to>
      <xdr:col>116</xdr:col>
      <xdr:colOff>152400</xdr:colOff>
      <xdr:row>30</xdr:row>
      <xdr:rowOff>2906</xdr:rowOff>
    </xdr:to>
    <xdr:cxnSp macro="">
      <xdr:nvCxnSpPr>
        <xdr:cNvPr id="756" name="直線コネクタ 755"/>
        <xdr:cNvCxnSpPr/>
      </xdr:nvCxnSpPr>
      <xdr:spPr>
        <a:xfrm>
          <a:off x="22072600" y="5146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7" name="直線コネクタ 75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99067</xdr:rowOff>
    </xdr:from>
    <xdr:ext cx="378565" cy="259045"/>
    <xdr:sp macro="" textlink="">
      <xdr:nvSpPr>
        <xdr:cNvPr id="758" name="諸支出金平均値テキスト"/>
        <xdr:cNvSpPr txBox="1"/>
      </xdr:nvSpPr>
      <xdr:spPr>
        <a:xfrm>
          <a:off x="22212300" y="64427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76190</xdr:rowOff>
    </xdr:from>
    <xdr:to>
      <xdr:col>116</xdr:col>
      <xdr:colOff>114300</xdr:colOff>
      <xdr:row>39</xdr:row>
      <xdr:rowOff>6340</xdr:rowOff>
    </xdr:to>
    <xdr:sp macro="" textlink="">
      <xdr:nvSpPr>
        <xdr:cNvPr id="759" name="フローチャート: 判断 758"/>
        <xdr:cNvSpPr/>
      </xdr:nvSpPr>
      <xdr:spPr>
        <a:xfrm>
          <a:off x="22110700" y="659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0" name="直線コネクタ 75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83322</xdr:rowOff>
    </xdr:from>
    <xdr:to>
      <xdr:col>112</xdr:col>
      <xdr:colOff>38100</xdr:colOff>
      <xdr:row>39</xdr:row>
      <xdr:rowOff>13472</xdr:rowOff>
    </xdr:to>
    <xdr:sp macro="" textlink="">
      <xdr:nvSpPr>
        <xdr:cNvPr id="761" name="フローチャート: 判断 760"/>
        <xdr:cNvSpPr/>
      </xdr:nvSpPr>
      <xdr:spPr>
        <a:xfrm>
          <a:off x="21272500" y="65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29999</xdr:rowOff>
    </xdr:from>
    <xdr:ext cx="313932" cy="259045"/>
    <xdr:sp macro="" textlink="">
      <xdr:nvSpPr>
        <xdr:cNvPr id="762" name="テキスト ボックス 761"/>
        <xdr:cNvSpPr txBox="1"/>
      </xdr:nvSpPr>
      <xdr:spPr>
        <a:xfrm>
          <a:off x="21166333" y="6373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3" name="直線コネクタ 76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76556</xdr:rowOff>
    </xdr:from>
    <xdr:to>
      <xdr:col>107</xdr:col>
      <xdr:colOff>101600</xdr:colOff>
      <xdr:row>39</xdr:row>
      <xdr:rowOff>6706</xdr:rowOff>
    </xdr:to>
    <xdr:sp macro="" textlink="">
      <xdr:nvSpPr>
        <xdr:cNvPr id="764" name="フローチャート: 判断 763"/>
        <xdr:cNvSpPr/>
      </xdr:nvSpPr>
      <xdr:spPr>
        <a:xfrm>
          <a:off x="203835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23233</xdr:rowOff>
    </xdr:from>
    <xdr:ext cx="378565" cy="259045"/>
    <xdr:sp macro="" textlink="">
      <xdr:nvSpPr>
        <xdr:cNvPr id="765" name="テキスト ボックス 764"/>
        <xdr:cNvSpPr txBox="1"/>
      </xdr:nvSpPr>
      <xdr:spPr>
        <a:xfrm>
          <a:off x="20245017" y="636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6" name="直線コネクタ 76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75275</xdr:rowOff>
    </xdr:from>
    <xdr:to>
      <xdr:col>102</xdr:col>
      <xdr:colOff>165100</xdr:colOff>
      <xdr:row>39</xdr:row>
      <xdr:rowOff>5425</xdr:rowOff>
    </xdr:to>
    <xdr:sp macro="" textlink="">
      <xdr:nvSpPr>
        <xdr:cNvPr id="767" name="フローチャート: 判断 766"/>
        <xdr:cNvSpPr/>
      </xdr:nvSpPr>
      <xdr:spPr>
        <a:xfrm>
          <a:off x="19494500" y="659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21952</xdr:rowOff>
    </xdr:from>
    <xdr:ext cx="378565" cy="259045"/>
    <xdr:sp macro="" textlink="">
      <xdr:nvSpPr>
        <xdr:cNvPr id="768" name="テキスト ボックス 767"/>
        <xdr:cNvSpPr txBox="1"/>
      </xdr:nvSpPr>
      <xdr:spPr>
        <a:xfrm>
          <a:off x="19356017" y="63656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79847</xdr:rowOff>
    </xdr:from>
    <xdr:to>
      <xdr:col>98</xdr:col>
      <xdr:colOff>38100</xdr:colOff>
      <xdr:row>39</xdr:row>
      <xdr:rowOff>9997</xdr:rowOff>
    </xdr:to>
    <xdr:sp macro="" textlink="">
      <xdr:nvSpPr>
        <xdr:cNvPr id="769" name="フローチャート: 判断 768"/>
        <xdr:cNvSpPr/>
      </xdr:nvSpPr>
      <xdr:spPr>
        <a:xfrm>
          <a:off x="18605500" y="659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26524</xdr:rowOff>
    </xdr:from>
    <xdr:ext cx="313932" cy="259045"/>
    <xdr:sp macro="" textlink="">
      <xdr:nvSpPr>
        <xdr:cNvPr id="770" name="テキスト ボックス 769"/>
        <xdr:cNvSpPr txBox="1"/>
      </xdr:nvSpPr>
      <xdr:spPr>
        <a:xfrm>
          <a:off x="18499333" y="63701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6" name="楕円 77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54617</xdr:rowOff>
    </xdr:from>
    <xdr:ext cx="249299" cy="259045"/>
    <xdr:sp macro="" textlink="">
      <xdr:nvSpPr>
        <xdr:cNvPr id="777" name="諸支出金該当値テキスト"/>
        <xdr:cNvSpPr txBox="1"/>
      </xdr:nvSpPr>
      <xdr:spPr>
        <a:xfrm>
          <a:off x="22212300" y="65697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8" name="楕円 77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9" name="テキスト ボックス 77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0" name="楕円 77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1" name="テキスト ボックス 78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2" name="楕円 78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3" name="テキスト ボックス 78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4" name="楕円 78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5" name="テキスト ボックス 78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96" name="直線コネクタ 79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97" name="テキスト ボックス 79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98" name="直線コネクタ 79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144434</xdr:rowOff>
    </xdr:from>
    <xdr:ext cx="467179" cy="259045"/>
    <xdr:sp macro="" textlink="">
      <xdr:nvSpPr>
        <xdr:cNvPr id="799" name="テキスト ボックス 798"/>
        <xdr:cNvSpPr txBox="1"/>
      </xdr:nvSpPr>
      <xdr:spPr>
        <a:xfrm>
          <a:off x="17820821" y="9745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800" name="直線コネクタ 79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160762</xdr:rowOff>
    </xdr:from>
    <xdr:ext cx="467179" cy="259045"/>
    <xdr:sp macro="" textlink="">
      <xdr:nvSpPr>
        <xdr:cNvPr id="801" name="テキスト ボックス 800"/>
        <xdr:cNvSpPr txBox="1"/>
      </xdr:nvSpPr>
      <xdr:spPr>
        <a:xfrm>
          <a:off x="17820821" y="9419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802" name="直線コネクタ 80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5642</xdr:rowOff>
    </xdr:from>
    <xdr:ext cx="467179" cy="259045"/>
    <xdr:sp macro="" textlink="">
      <xdr:nvSpPr>
        <xdr:cNvPr id="803" name="テキスト ボックス 802"/>
        <xdr:cNvSpPr txBox="1"/>
      </xdr:nvSpPr>
      <xdr:spPr>
        <a:xfrm>
          <a:off x="17820821" y="9092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804" name="直線コネクタ 80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21970</xdr:rowOff>
    </xdr:from>
    <xdr:ext cx="467179" cy="259045"/>
    <xdr:sp macro="" textlink="">
      <xdr:nvSpPr>
        <xdr:cNvPr id="805" name="テキスト ボックス 804"/>
        <xdr:cNvSpPr txBox="1"/>
      </xdr:nvSpPr>
      <xdr:spPr>
        <a:xfrm>
          <a:off x="17820821" y="8765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806" name="直線コネクタ 80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807" name="テキスト ボックス 80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8" name="直線コネクタ 80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9" name="テキスト ボックス 80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1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88428</xdr:rowOff>
    </xdr:from>
    <xdr:to>
      <xdr:col>116</xdr:col>
      <xdr:colOff>62864</xdr:colOff>
      <xdr:row>59</xdr:row>
      <xdr:rowOff>98878</xdr:rowOff>
    </xdr:to>
    <xdr:cxnSp macro="">
      <xdr:nvCxnSpPr>
        <xdr:cNvPr id="811" name="直線コネクタ 810"/>
        <xdr:cNvCxnSpPr/>
      </xdr:nvCxnSpPr>
      <xdr:spPr>
        <a:xfrm flipV="1">
          <a:off x="22159595" y="8660928"/>
          <a:ext cx="1269" cy="155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145831</xdr:rowOff>
    </xdr:from>
    <xdr:ext cx="249299" cy="259045"/>
    <xdr:sp macro="" textlink="">
      <xdr:nvSpPr>
        <xdr:cNvPr id="812" name="前年度繰上充用金最小値テキスト"/>
        <xdr:cNvSpPr txBox="1"/>
      </xdr:nvSpPr>
      <xdr:spPr>
        <a:xfrm>
          <a:off x="22212300" y="10261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13" name="直線コネクタ 81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35105</xdr:rowOff>
    </xdr:from>
    <xdr:ext cx="469744" cy="259045"/>
    <xdr:sp macro="" textlink="">
      <xdr:nvSpPr>
        <xdr:cNvPr id="814" name="前年度繰上充用金最大値テキスト"/>
        <xdr:cNvSpPr txBox="1"/>
      </xdr:nvSpPr>
      <xdr:spPr>
        <a:xfrm>
          <a:off x="22212300" y="843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88428</xdr:rowOff>
    </xdr:from>
    <xdr:to>
      <xdr:col>116</xdr:col>
      <xdr:colOff>152400</xdr:colOff>
      <xdr:row>50</xdr:row>
      <xdr:rowOff>88428</xdr:rowOff>
    </xdr:to>
    <xdr:cxnSp macro="">
      <xdr:nvCxnSpPr>
        <xdr:cNvPr id="815" name="直線コネクタ 814"/>
        <xdr:cNvCxnSpPr/>
      </xdr:nvCxnSpPr>
      <xdr:spPr>
        <a:xfrm>
          <a:off x="22072600" y="866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16" name="直線コネクタ 81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63282</xdr:rowOff>
    </xdr:from>
    <xdr:ext cx="313932" cy="259045"/>
    <xdr:sp macro="" textlink="">
      <xdr:nvSpPr>
        <xdr:cNvPr id="817" name="前年度繰上充用金平均値テキスト"/>
        <xdr:cNvSpPr txBox="1"/>
      </xdr:nvSpPr>
      <xdr:spPr>
        <a:xfrm>
          <a:off x="22212300" y="1000738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40405</xdr:rowOff>
    </xdr:from>
    <xdr:to>
      <xdr:col>116</xdr:col>
      <xdr:colOff>114300</xdr:colOff>
      <xdr:row>59</xdr:row>
      <xdr:rowOff>142005</xdr:rowOff>
    </xdr:to>
    <xdr:sp macro="" textlink="">
      <xdr:nvSpPr>
        <xdr:cNvPr id="818" name="フローチャート: 判断 817"/>
        <xdr:cNvSpPr/>
      </xdr:nvSpPr>
      <xdr:spPr>
        <a:xfrm>
          <a:off x="221107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19" name="直線コネクタ 81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39915</xdr:rowOff>
    </xdr:from>
    <xdr:to>
      <xdr:col>112</xdr:col>
      <xdr:colOff>38100</xdr:colOff>
      <xdr:row>59</xdr:row>
      <xdr:rowOff>141515</xdr:rowOff>
    </xdr:to>
    <xdr:sp macro="" textlink="">
      <xdr:nvSpPr>
        <xdr:cNvPr id="820" name="フローチャート: 判断 819"/>
        <xdr:cNvSpPr/>
      </xdr:nvSpPr>
      <xdr:spPr>
        <a:xfrm>
          <a:off x="21272500" y="1015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158042</xdr:rowOff>
    </xdr:from>
    <xdr:ext cx="313932" cy="259045"/>
    <xdr:sp macro="" textlink="">
      <xdr:nvSpPr>
        <xdr:cNvPr id="821" name="テキスト ボックス 820"/>
        <xdr:cNvSpPr txBox="1"/>
      </xdr:nvSpPr>
      <xdr:spPr>
        <a:xfrm>
          <a:off x="21166333" y="99306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22" name="直線コネクタ 82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39261</xdr:rowOff>
    </xdr:from>
    <xdr:to>
      <xdr:col>107</xdr:col>
      <xdr:colOff>101600</xdr:colOff>
      <xdr:row>59</xdr:row>
      <xdr:rowOff>140861</xdr:rowOff>
    </xdr:to>
    <xdr:sp macro="" textlink="">
      <xdr:nvSpPr>
        <xdr:cNvPr id="823" name="フローチャート: 判断 822"/>
        <xdr:cNvSpPr/>
      </xdr:nvSpPr>
      <xdr:spPr>
        <a:xfrm>
          <a:off x="20383500" y="101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157388</xdr:rowOff>
    </xdr:from>
    <xdr:ext cx="313932" cy="259045"/>
    <xdr:sp macro="" textlink="">
      <xdr:nvSpPr>
        <xdr:cNvPr id="824" name="テキスト ボックス 823"/>
        <xdr:cNvSpPr txBox="1"/>
      </xdr:nvSpPr>
      <xdr:spPr>
        <a:xfrm>
          <a:off x="20277333" y="9930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25" name="直線コネクタ 824"/>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48078</xdr:rowOff>
    </xdr:from>
    <xdr:to>
      <xdr:col>102</xdr:col>
      <xdr:colOff>165100</xdr:colOff>
      <xdr:row>59</xdr:row>
      <xdr:rowOff>149678</xdr:rowOff>
    </xdr:to>
    <xdr:sp macro="" textlink="">
      <xdr:nvSpPr>
        <xdr:cNvPr id="826" name="フローチャート: 判断 825"/>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7" name="テキスト ボックス 826"/>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8" name="フローチャート: 判断 827"/>
        <xdr:cNvSpPr/>
      </xdr:nvSpPr>
      <xdr:spPr>
        <a:xfrm>
          <a:off x="18605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9" name="テキスト ボックス 828"/>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30" name="テキスト ボックス 82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1" name="テキスト ボックス 83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2" name="テキスト ボックス 83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3" name="テキスト ボックス 83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4" name="テキスト ボックス 83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35" name="楕円 83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18831</xdr:rowOff>
    </xdr:from>
    <xdr:ext cx="249299" cy="259045"/>
    <xdr:sp macro="" textlink="">
      <xdr:nvSpPr>
        <xdr:cNvPr id="836" name="前年度繰上充用金該当値テキスト"/>
        <xdr:cNvSpPr txBox="1"/>
      </xdr:nvSpPr>
      <xdr:spPr>
        <a:xfrm>
          <a:off x="22212300" y="101343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37" name="楕円 83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38" name="テキスト ボックス 837"/>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39" name="楕円 83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40" name="テキスト ボックス 839"/>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41" name="楕円 84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166205</xdr:rowOff>
    </xdr:from>
    <xdr:ext cx="249299" cy="259045"/>
    <xdr:sp macro="" textlink="">
      <xdr:nvSpPr>
        <xdr:cNvPr id="842" name="テキスト ボックス 841"/>
        <xdr:cNvSpPr txBox="1"/>
      </xdr:nvSpPr>
      <xdr:spPr>
        <a:xfrm>
          <a:off x="19420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43" name="楕円 842"/>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166205</xdr:rowOff>
    </xdr:from>
    <xdr:ext cx="249299" cy="259045"/>
    <xdr:sp macro="" textlink="">
      <xdr:nvSpPr>
        <xdr:cNvPr id="844" name="テキスト ボックス 843"/>
        <xdr:cNvSpPr txBox="1"/>
      </xdr:nvSpPr>
      <xdr:spPr>
        <a:xfrm>
          <a:off x="18531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5" name="正方形/長方形 8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6" name="正方形/長方形 8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7" name="テキスト ボックス 8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前年度と比べて、住民一人当たりのコストの増減額が大きいものとして</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公債費</a:t>
          </a:r>
          <a:r>
            <a:rPr kumimoji="1" lang="ja-JP" altLang="ja-JP" sz="1100">
              <a:solidFill>
                <a:schemeClr val="dk1"/>
              </a:solidFill>
              <a:effectLst/>
              <a:latin typeface="+mn-lt"/>
              <a:ea typeface="+mn-ea"/>
              <a:cs typeface="+mn-cs"/>
            </a:rPr>
            <a:t>が挙げられる。</a:t>
          </a:r>
          <a:r>
            <a:rPr kumimoji="1" lang="ja-JP" altLang="en-US" sz="1100">
              <a:solidFill>
                <a:schemeClr val="dk1"/>
              </a:solidFill>
              <a:effectLst/>
              <a:latin typeface="+mn-lt"/>
              <a:ea typeface="+mn-ea"/>
              <a:cs typeface="+mn-cs"/>
            </a:rPr>
            <a:t>教育費</a:t>
          </a:r>
          <a:r>
            <a:rPr kumimoji="1" lang="ja-JP" altLang="ja-JP" sz="1100">
              <a:solidFill>
                <a:schemeClr val="dk1"/>
              </a:solidFill>
              <a:effectLst/>
              <a:latin typeface="+mn-lt"/>
              <a:ea typeface="+mn-ea"/>
              <a:cs typeface="+mn-cs"/>
            </a:rPr>
            <a:t>は住民一人当たり</a:t>
          </a:r>
          <a:r>
            <a:rPr kumimoji="1" lang="en-US" altLang="ja-JP" sz="1100">
              <a:solidFill>
                <a:schemeClr val="dk1"/>
              </a:solidFill>
              <a:effectLst/>
              <a:latin typeface="+mn-lt"/>
              <a:ea typeface="+mn-ea"/>
              <a:cs typeface="+mn-cs"/>
            </a:rPr>
            <a:t>55,931</a:t>
          </a:r>
          <a:r>
            <a:rPr kumimoji="1" lang="ja-JP" altLang="ja-JP" sz="1100">
              <a:solidFill>
                <a:schemeClr val="dk1"/>
              </a:solidFill>
              <a:effectLst/>
              <a:latin typeface="+mn-lt"/>
              <a:ea typeface="+mn-ea"/>
              <a:cs typeface="+mn-cs"/>
            </a:rPr>
            <a:t>円であり、前年度と比べて</a:t>
          </a:r>
          <a:r>
            <a:rPr kumimoji="1" lang="en-US" altLang="ja-JP" sz="1100">
              <a:solidFill>
                <a:schemeClr val="dk1"/>
              </a:solidFill>
              <a:effectLst/>
              <a:latin typeface="+mn-lt"/>
              <a:ea typeface="+mn-ea"/>
              <a:cs typeface="+mn-cs"/>
            </a:rPr>
            <a:t>40,006</a:t>
          </a:r>
          <a:r>
            <a:rPr kumimoji="1" lang="ja-JP" altLang="ja-JP" sz="1100">
              <a:solidFill>
                <a:schemeClr val="dk1"/>
              </a:solidFill>
              <a:effectLst/>
              <a:latin typeface="+mn-lt"/>
              <a:ea typeface="+mn-ea"/>
              <a:cs typeface="+mn-cs"/>
            </a:rPr>
            <a:t>円の減となった。</a:t>
          </a:r>
          <a:r>
            <a:rPr kumimoji="1" lang="ja-JP" altLang="en-US" sz="1100" b="0" i="0" baseline="0">
              <a:solidFill>
                <a:schemeClr val="dk1"/>
              </a:solidFill>
              <a:effectLst/>
              <a:latin typeface="+mn-lt"/>
              <a:ea typeface="+mn-ea"/>
              <a:cs typeface="+mn-cs"/>
            </a:rPr>
            <a:t>これは令和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年度まで行われた学校建設が完了した</a:t>
          </a:r>
          <a:r>
            <a:rPr kumimoji="1" lang="ja-JP" altLang="ja-JP" sz="1100" b="0" i="0" baseline="0">
              <a:solidFill>
                <a:schemeClr val="dk1"/>
              </a:solidFill>
              <a:effectLst/>
              <a:latin typeface="+mn-lt"/>
              <a:ea typeface="+mn-ea"/>
              <a:cs typeface="+mn-cs"/>
            </a:rPr>
            <a:t>ことが要因であ</a:t>
          </a:r>
          <a:r>
            <a:rPr kumimoji="1" lang="ja-JP" altLang="en-US" sz="1100" b="0" i="0" baseline="0">
              <a:solidFill>
                <a:schemeClr val="dk1"/>
              </a:solidFill>
              <a:effectLst/>
              <a:latin typeface="+mn-lt"/>
              <a:ea typeface="+mn-ea"/>
              <a:cs typeface="+mn-cs"/>
            </a:rPr>
            <a:t>り、類似団体平均を下回っている</a:t>
          </a:r>
          <a:r>
            <a:rPr kumimoji="1" lang="ja-JP" altLang="ja-JP" sz="1100" b="0" i="0" baseline="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公債費</a:t>
          </a:r>
          <a:r>
            <a:rPr kumimoji="1" lang="ja-JP" altLang="ja-JP" sz="1100" b="0" i="0" baseline="0">
              <a:solidFill>
                <a:schemeClr val="dk1"/>
              </a:solidFill>
              <a:effectLst/>
              <a:latin typeface="+mn-lt"/>
              <a:ea typeface="+mn-ea"/>
              <a:cs typeface="+mn-cs"/>
            </a:rPr>
            <a:t>は、住民一人当たり</a:t>
          </a:r>
          <a:r>
            <a:rPr kumimoji="1" lang="en-US" altLang="ja-JP" sz="1100" b="0" i="0" baseline="0">
              <a:solidFill>
                <a:schemeClr val="dk1"/>
              </a:solidFill>
              <a:effectLst/>
              <a:latin typeface="+mn-lt"/>
              <a:ea typeface="+mn-ea"/>
              <a:cs typeface="+mn-cs"/>
            </a:rPr>
            <a:t>60,287</a:t>
          </a:r>
          <a:r>
            <a:rPr kumimoji="1" lang="ja-JP" altLang="ja-JP" sz="1100" b="0" i="0" baseline="0">
              <a:solidFill>
                <a:schemeClr val="dk1"/>
              </a:solidFill>
              <a:effectLst/>
              <a:latin typeface="+mn-lt"/>
              <a:ea typeface="+mn-ea"/>
              <a:cs typeface="+mn-cs"/>
            </a:rPr>
            <a:t>円であり、前年度と比べて</a:t>
          </a:r>
          <a:r>
            <a:rPr kumimoji="1" lang="en-US" altLang="ja-JP" sz="1100" b="0" i="0" baseline="0">
              <a:solidFill>
                <a:schemeClr val="dk1"/>
              </a:solidFill>
              <a:effectLst/>
              <a:latin typeface="+mn-lt"/>
              <a:ea typeface="+mn-ea"/>
              <a:cs typeface="+mn-cs"/>
            </a:rPr>
            <a:t>10,934</a:t>
          </a:r>
          <a:r>
            <a:rPr kumimoji="1" lang="ja-JP" altLang="ja-JP" sz="1100" b="0" i="0" baseline="0">
              <a:solidFill>
                <a:schemeClr val="dk1"/>
              </a:solidFill>
              <a:effectLst/>
              <a:latin typeface="+mn-lt"/>
              <a:ea typeface="+mn-ea"/>
              <a:cs typeface="+mn-cs"/>
            </a:rPr>
            <a:t>円増となった。</a:t>
          </a:r>
          <a:r>
            <a:rPr kumimoji="1" lang="ja-JP" altLang="en-US" sz="1100" b="0" i="0" baseline="0">
              <a:solidFill>
                <a:schemeClr val="dk1"/>
              </a:solidFill>
              <a:effectLst/>
              <a:latin typeface="+mn-lt"/>
              <a:ea typeface="+mn-ea"/>
              <a:cs typeface="+mn-cs"/>
            </a:rPr>
            <a:t>これは廃校となった学校における地方債の繰上償還を行ったこと</a:t>
          </a:r>
          <a:r>
            <a:rPr kumimoji="1" lang="ja-JP" altLang="ja-JP" sz="1100" b="0" i="0" baseline="0">
              <a:solidFill>
                <a:schemeClr val="dk1"/>
              </a:solidFill>
              <a:effectLst/>
              <a:latin typeface="+mn-lt"/>
              <a:ea typeface="+mn-ea"/>
              <a:cs typeface="+mn-cs"/>
            </a:rPr>
            <a:t>が要因である。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衛生費は、平成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年度から令和</a:t>
          </a:r>
          <a:r>
            <a:rPr kumimoji="1" lang="en-US" altLang="ja-JP" sz="1100" b="0" i="0" baseline="0">
              <a:solidFill>
                <a:schemeClr val="dk1"/>
              </a:solidFill>
              <a:effectLst/>
              <a:latin typeface="+mn-lt"/>
              <a:ea typeface="+mn-ea"/>
              <a:cs typeface="+mn-cs"/>
            </a:rPr>
            <a:t>2</a:t>
          </a:r>
          <a:r>
            <a:rPr kumimoji="1" lang="ja-JP" altLang="ja-JP" sz="1100" b="0" i="0" baseline="0">
              <a:solidFill>
                <a:schemeClr val="dk1"/>
              </a:solidFill>
              <a:effectLst/>
              <a:latin typeface="+mn-lt"/>
              <a:ea typeface="+mn-ea"/>
              <a:cs typeface="+mn-cs"/>
            </a:rPr>
            <a:t>年度まで増加傾向にあり、類似団体平均を上回っていたが、広域ごみ処理施設建設負担金の減により令和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a:t>
          </a:r>
          <a:r>
            <a:rPr kumimoji="1" lang="ja-JP" altLang="en-US" sz="1100" b="0" i="0" baseline="0">
              <a:solidFill>
                <a:schemeClr val="dk1"/>
              </a:solidFill>
              <a:effectLst/>
              <a:latin typeface="+mn-lt"/>
              <a:ea typeface="+mn-ea"/>
              <a:cs typeface="+mn-cs"/>
            </a:rPr>
            <a:t>には</a:t>
          </a:r>
          <a:r>
            <a:rPr kumimoji="1" lang="ja-JP" altLang="ja-JP" sz="1100" b="0" i="0" baseline="0">
              <a:solidFill>
                <a:schemeClr val="dk1"/>
              </a:solidFill>
              <a:effectLst/>
              <a:latin typeface="+mn-lt"/>
              <a:ea typeface="+mn-ea"/>
              <a:cs typeface="+mn-cs"/>
            </a:rPr>
            <a:t>類似団体平均を下</a:t>
          </a:r>
          <a:r>
            <a:rPr kumimoji="1" lang="ja-JP" altLang="en-US" sz="1100" b="0" i="0" baseline="0">
              <a:solidFill>
                <a:schemeClr val="dk1"/>
              </a:solidFill>
              <a:effectLst/>
              <a:latin typeface="+mn-lt"/>
              <a:ea typeface="+mn-ea"/>
              <a:cs typeface="+mn-cs"/>
            </a:rPr>
            <a:t>回り、令和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年度の</a:t>
          </a:r>
          <a:r>
            <a:rPr kumimoji="1" lang="ja-JP" altLang="ja-JP" sz="1100" b="0" i="0" baseline="0">
              <a:solidFill>
                <a:schemeClr val="dk1"/>
              </a:solidFill>
              <a:effectLst/>
              <a:latin typeface="+mn-lt"/>
              <a:ea typeface="+mn-ea"/>
              <a:cs typeface="+mn-cs"/>
            </a:rPr>
            <a:t>住民一人当たりの</a:t>
          </a:r>
          <a:r>
            <a:rPr kumimoji="1" lang="ja-JP" altLang="en-US" sz="1100" b="0" i="0" baseline="0">
              <a:solidFill>
                <a:schemeClr val="dk1"/>
              </a:solidFill>
              <a:effectLst/>
              <a:latin typeface="+mn-lt"/>
              <a:ea typeface="+mn-ea"/>
              <a:cs typeface="+mn-cs"/>
            </a:rPr>
            <a:t>コストは</a:t>
          </a:r>
          <a:r>
            <a:rPr kumimoji="1" lang="en-US" altLang="ja-JP" sz="1100" b="0" i="0" baseline="0">
              <a:solidFill>
                <a:schemeClr val="dk1"/>
              </a:solidFill>
              <a:effectLst/>
              <a:latin typeface="+mn-lt"/>
              <a:ea typeface="+mn-ea"/>
              <a:cs typeface="+mn-cs"/>
            </a:rPr>
            <a:t>39,821</a:t>
          </a:r>
          <a:r>
            <a:rPr kumimoji="1" lang="ja-JP" altLang="ja-JP" sz="1100" b="0" i="0" baseline="0">
              <a:solidFill>
                <a:schemeClr val="dk1"/>
              </a:solidFill>
              <a:effectLst/>
              <a:latin typeface="+mn-lt"/>
              <a:ea typeface="+mn-ea"/>
              <a:cs typeface="+mn-cs"/>
            </a:rPr>
            <a:t>円</a:t>
          </a:r>
          <a:r>
            <a:rPr kumimoji="1" lang="ja-JP" altLang="en-US"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土木</a:t>
          </a:r>
          <a:r>
            <a:rPr kumimoji="1" lang="ja-JP" altLang="ja-JP" sz="1100" b="0" i="0" baseline="0">
              <a:solidFill>
                <a:schemeClr val="dk1"/>
              </a:solidFill>
              <a:effectLst/>
              <a:latin typeface="+mn-lt"/>
              <a:ea typeface="+mn-ea"/>
              <a:cs typeface="+mn-cs"/>
            </a:rPr>
            <a:t>費は、前年度</a:t>
          </a:r>
          <a:r>
            <a:rPr kumimoji="1" lang="ja-JP" altLang="en-US" sz="1100" b="0" i="0" baseline="0">
              <a:solidFill>
                <a:schemeClr val="dk1"/>
              </a:solidFill>
              <a:effectLst/>
              <a:latin typeface="+mn-lt"/>
              <a:ea typeface="+mn-ea"/>
              <a:cs typeface="+mn-cs"/>
            </a:rPr>
            <a:t>と同額水準での推移となり</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令和</a:t>
          </a:r>
          <a:r>
            <a:rPr kumimoji="1" lang="en-US" altLang="ja-JP" sz="1100" b="0" i="0" baseline="0">
              <a:solidFill>
                <a:schemeClr val="dk1"/>
              </a:solidFill>
              <a:effectLst/>
              <a:latin typeface="+mn-lt"/>
              <a:ea typeface="+mn-ea"/>
              <a:cs typeface="+mn-cs"/>
            </a:rPr>
            <a:t>3</a:t>
          </a:r>
          <a:r>
            <a:rPr kumimoji="1" lang="ja-JP" altLang="en-US" sz="1100" b="0" i="0" baseline="0">
              <a:solidFill>
                <a:schemeClr val="dk1"/>
              </a:solidFill>
              <a:effectLst/>
              <a:latin typeface="+mn-lt"/>
              <a:ea typeface="+mn-ea"/>
              <a:cs typeface="+mn-cs"/>
            </a:rPr>
            <a:t>年度から類</a:t>
          </a:r>
          <a:r>
            <a:rPr kumimoji="1" lang="ja-JP" altLang="ja-JP" sz="1100" b="0" i="0" baseline="0">
              <a:solidFill>
                <a:schemeClr val="dk1"/>
              </a:solidFill>
              <a:effectLst/>
              <a:latin typeface="+mn-lt"/>
              <a:ea typeface="+mn-ea"/>
              <a:cs typeface="+mn-cs"/>
            </a:rPr>
            <a:t>似団体平均を</a:t>
          </a:r>
          <a:r>
            <a:rPr kumimoji="1" lang="ja-JP" altLang="en-US" sz="1100" b="0" i="0" baseline="0">
              <a:solidFill>
                <a:schemeClr val="dk1"/>
              </a:solidFill>
              <a:effectLst/>
              <a:latin typeface="+mn-lt"/>
              <a:ea typeface="+mn-ea"/>
              <a:cs typeface="+mn-cs"/>
            </a:rPr>
            <a:t>下</a:t>
          </a:r>
          <a:r>
            <a:rPr kumimoji="1" lang="ja-JP" altLang="ja-JP" sz="1100" b="0" i="0" baseline="0">
              <a:solidFill>
                <a:schemeClr val="dk1"/>
              </a:solidFill>
              <a:effectLst/>
              <a:latin typeface="+mn-lt"/>
              <a:ea typeface="+mn-ea"/>
              <a:cs typeface="+mn-cs"/>
            </a:rPr>
            <a:t>回っている。</a:t>
          </a:r>
          <a:r>
            <a:rPr kumimoji="1" lang="ja-JP" altLang="en-US" sz="1100" b="0" i="0" baseline="0">
              <a:solidFill>
                <a:schemeClr val="dk1"/>
              </a:solidFill>
              <a:effectLst/>
              <a:latin typeface="+mn-lt"/>
              <a:ea typeface="+mn-ea"/>
              <a:cs typeface="+mn-cs"/>
            </a:rPr>
            <a:t>広域幹線道路等の整備に関しては令和</a:t>
          </a:r>
          <a:r>
            <a:rPr kumimoji="1" lang="en-US" altLang="ja-JP" sz="1100" b="0" i="0" baseline="0">
              <a:solidFill>
                <a:schemeClr val="dk1"/>
              </a:solidFill>
              <a:effectLst/>
              <a:latin typeface="+mn-lt"/>
              <a:ea typeface="+mn-ea"/>
              <a:cs typeface="+mn-cs"/>
            </a:rPr>
            <a:t>4</a:t>
          </a:r>
          <a:r>
            <a:rPr kumimoji="1" lang="ja-JP" altLang="en-US" sz="1100" b="0" i="0" baseline="0">
              <a:solidFill>
                <a:schemeClr val="dk1"/>
              </a:solidFill>
              <a:effectLst/>
              <a:latin typeface="+mn-lt"/>
              <a:ea typeface="+mn-ea"/>
              <a:cs typeface="+mn-cs"/>
            </a:rPr>
            <a:t>年度で完了を迎えるが、既存道路の維持補修に費用を要することが見込まれるため今後も同額水準での推移が見込まれる。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歳入では対前年比</a:t>
          </a:r>
          <a:r>
            <a:rPr kumimoji="1" lang="en-US" altLang="ja-JP" sz="1100">
              <a:solidFill>
                <a:schemeClr val="dk1"/>
              </a:solidFill>
              <a:effectLst/>
              <a:latin typeface="+mn-lt"/>
              <a:ea typeface="+mn-ea"/>
              <a:cs typeface="+mn-cs"/>
            </a:rPr>
            <a:t>3,178</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、歳出では前年比</a:t>
          </a:r>
          <a:r>
            <a:rPr kumimoji="1" lang="en-US" altLang="ja-JP" sz="1100">
              <a:solidFill>
                <a:schemeClr val="dk1"/>
              </a:solidFill>
              <a:effectLst/>
              <a:latin typeface="+mn-lt"/>
              <a:ea typeface="+mn-ea"/>
              <a:cs typeface="+mn-cs"/>
            </a:rPr>
            <a:t>2,793</a:t>
          </a:r>
          <a:r>
            <a:rPr kumimoji="1" lang="ja-JP" altLang="ja-JP" sz="1100">
              <a:solidFill>
                <a:schemeClr val="dk1"/>
              </a:solidFill>
              <a:effectLst/>
              <a:latin typeface="+mn-lt"/>
              <a:ea typeface="+mn-ea"/>
              <a:cs typeface="+mn-cs"/>
            </a:rPr>
            <a:t>百万円の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となった。歳入の減</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歳出の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を上回り、今年度の実質収支より昨年度の実質収支が上回ったため、単年度収支は赤字となり、実質単年度収支も赤字となった。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財政調整基金残高は、適切な財源確保と歳出の精査により取崩しを回避している</a:t>
          </a:r>
          <a:r>
            <a:rPr kumimoji="1" lang="ja-JP" altLang="en-US" sz="1100">
              <a:solidFill>
                <a:schemeClr val="dk1"/>
              </a:solidFill>
              <a:effectLst/>
              <a:latin typeface="+mn-lt"/>
              <a:ea typeface="+mn-ea"/>
              <a:cs typeface="+mn-cs"/>
            </a:rPr>
            <a:t>が、令和</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年度以降は公共施設等総合管理計画に基づく施設の統廃合により解体費用等が多く見込まれるため財政調整基金を取崩しての財政運営が予想される</a:t>
          </a:r>
          <a:r>
            <a:rPr kumimoji="1" lang="ja-JP" altLang="ja-JP" sz="1100">
              <a:solidFill>
                <a:schemeClr val="dk1"/>
              </a:solidFill>
              <a:effectLst/>
              <a:latin typeface="+mn-lt"/>
              <a:ea typeface="+mn-ea"/>
              <a:cs typeface="+mn-cs"/>
            </a:rPr>
            <a:t>。</a:t>
          </a:r>
          <a:endParaRPr lang="ja-JP" altLang="ja-JP" sz="1400">
            <a:effectLst/>
          </a:endParaRPr>
        </a:p>
        <a:p>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一般会計では、</a:t>
          </a:r>
          <a:r>
            <a:rPr kumimoji="1" lang="ja-JP" altLang="en-US" sz="1100">
              <a:solidFill>
                <a:schemeClr val="dk1"/>
              </a:solidFill>
              <a:effectLst/>
              <a:latin typeface="+mn-lt"/>
              <a:ea typeface="+mn-ea"/>
              <a:cs typeface="+mn-cs"/>
            </a:rPr>
            <a:t>歳入歳出総額ともに減少となったが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コロナ禍の終息により中止となっていた事業が再開となったことで、歳入と比較し歳出額が増加したことで</a:t>
          </a:r>
          <a:r>
            <a:rPr kumimoji="1" lang="ja-JP" altLang="ja-JP" sz="1100">
              <a:solidFill>
                <a:schemeClr val="dk1"/>
              </a:solidFill>
              <a:effectLst/>
              <a:latin typeface="+mn-lt"/>
              <a:ea typeface="+mn-ea"/>
              <a:cs typeface="+mn-cs"/>
            </a:rPr>
            <a:t>黒字額が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介護保険特別会計（保険事業勘定）は、</a:t>
          </a:r>
          <a:r>
            <a:rPr kumimoji="1" lang="ja-JP" altLang="en-US" sz="1100">
              <a:solidFill>
                <a:schemeClr val="dk1"/>
              </a:solidFill>
              <a:effectLst/>
              <a:latin typeface="+mn-lt"/>
              <a:ea typeface="+mn-ea"/>
              <a:cs typeface="+mn-cs"/>
            </a:rPr>
            <a:t>後年度の給付費へ対応するために基金積立金が増額となったことで</a:t>
          </a:r>
          <a:r>
            <a:rPr kumimoji="1" lang="ja-JP" altLang="ja-JP" sz="1100">
              <a:solidFill>
                <a:schemeClr val="dk1"/>
              </a:solidFill>
              <a:effectLst/>
              <a:latin typeface="+mn-lt"/>
              <a:ea typeface="+mn-ea"/>
              <a:cs typeface="+mn-cs"/>
            </a:rPr>
            <a:t>、黒字額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国民健康保険特別会計（事業勘定）は、</a:t>
          </a:r>
          <a:r>
            <a:rPr kumimoji="1" lang="ja-JP" altLang="en-US" sz="1100">
              <a:solidFill>
                <a:schemeClr val="dk1"/>
              </a:solidFill>
              <a:effectLst/>
              <a:latin typeface="+mn-lt"/>
              <a:ea typeface="+mn-ea"/>
              <a:cs typeface="+mn-cs"/>
            </a:rPr>
            <a:t>コロナ禍の</a:t>
          </a:r>
          <a:r>
            <a:rPr kumimoji="1" lang="ja-JP" altLang="ja-JP" sz="1100">
              <a:solidFill>
                <a:schemeClr val="dk1"/>
              </a:solidFill>
              <a:effectLst/>
              <a:latin typeface="+mn-lt"/>
              <a:ea typeface="+mn-ea"/>
              <a:cs typeface="+mn-cs"/>
            </a:rPr>
            <a:t>医療の受診控え</a:t>
          </a:r>
          <a:r>
            <a:rPr kumimoji="1" lang="ja-JP" altLang="en-US" sz="1100">
              <a:solidFill>
                <a:schemeClr val="dk1"/>
              </a:solidFill>
              <a:effectLst/>
              <a:latin typeface="+mn-lt"/>
              <a:ea typeface="+mn-ea"/>
              <a:cs typeface="+mn-cs"/>
            </a:rPr>
            <a:t>からの反動により</a:t>
          </a:r>
          <a:r>
            <a:rPr kumimoji="1" lang="ja-JP" altLang="ja-JP" sz="1100">
              <a:solidFill>
                <a:schemeClr val="dk1"/>
              </a:solidFill>
              <a:effectLst/>
              <a:latin typeface="+mn-lt"/>
              <a:ea typeface="+mn-ea"/>
              <a:cs typeface="+mn-cs"/>
            </a:rPr>
            <a:t>歳出が</a:t>
          </a:r>
          <a:r>
            <a:rPr kumimoji="1" lang="ja-JP" altLang="en-US" sz="1100">
              <a:solidFill>
                <a:schemeClr val="dk1"/>
              </a:solidFill>
              <a:effectLst/>
              <a:latin typeface="+mn-lt"/>
              <a:ea typeface="+mn-ea"/>
              <a:cs typeface="+mn-cs"/>
            </a:rPr>
            <a:t>増額</a:t>
          </a:r>
          <a:r>
            <a:rPr kumimoji="1" lang="ja-JP" altLang="ja-JP" sz="1100">
              <a:solidFill>
                <a:schemeClr val="dk1"/>
              </a:solidFill>
              <a:effectLst/>
              <a:latin typeface="+mn-lt"/>
              <a:ea typeface="+mn-ea"/>
              <a:cs typeface="+mn-cs"/>
            </a:rPr>
            <a:t>となったことから黒字額</a:t>
          </a:r>
          <a:r>
            <a:rPr kumimoji="1" lang="ja-JP" altLang="en-US" sz="1100">
              <a:solidFill>
                <a:schemeClr val="dk1"/>
              </a:solidFill>
              <a:effectLst/>
              <a:latin typeface="+mn-lt"/>
              <a:ea typeface="+mn-ea"/>
              <a:cs typeface="+mn-cs"/>
            </a:rPr>
            <a:t>が減少</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W9" sqref="W9:AL11"/>
    </sheetView>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82</v>
      </c>
      <c r="C2" s="182"/>
      <c r="D2" s="183"/>
    </row>
    <row r="3" spans="1:119" ht="18.75" customHeight="1" thickBot="1" x14ac:dyDescent="0.2">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25465671</v>
      </c>
      <c r="BO4" s="449"/>
      <c r="BP4" s="449"/>
      <c r="BQ4" s="449"/>
      <c r="BR4" s="449"/>
      <c r="BS4" s="449"/>
      <c r="BT4" s="449"/>
      <c r="BU4" s="450"/>
      <c r="BV4" s="448">
        <v>28643779</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4.7</v>
      </c>
      <c r="CU4" s="589"/>
      <c r="CV4" s="589"/>
      <c r="CW4" s="589"/>
      <c r="CX4" s="589"/>
      <c r="CY4" s="589"/>
      <c r="CZ4" s="589"/>
      <c r="DA4" s="590"/>
      <c r="DB4" s="588">
        <v>7.7</v>
      </c>
      <c r="DC4" s="589"/>
      <c r="DD4" s="589"/>
      <c r="DE4" s="589"/>
      <c r="DF4" s="589"/>
      <c r="DG4" s="589"/>
      <c r="DH4" s="589"/>
      <c r="DI4" s="590"/>
    </row>
    <row r="5" spans="1:119" ht="18.75" customHeight="1" x14ac:dyDescent="0.15">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24630188</v>
      </c>
      <c r="BO5" s="420"/>
      <c r="BP5" s="420"/>
      <c r="BQ5" s="420"/>
      <c r="BR5" s="420"/>
      <c r="BS5" s="420"/>
      <c r="BT5" s="420"/>
      <c r="BU5" s="421"/>
      <c r="BV5" s="419">
        <v>27423414</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87.3</v>
      </c>
      <c r="CU5" s="417"/>
      <c r="CV5" s="417"/>
      <c r="CW5" s="417"/>
      <c r="CX5" s="417"/>
      <c r="CY5" s="417"/>
      <c r="CZ5" s="417"/>
      <c r="DA5" s="418"/>
      <c r="DB5" s="416">
        <v>85.5</v>
      </c>
      <c r="DC5" s="417"/>
      <c r="DD5" s="417"/>
      <c r="DE5" s="417"/>
      <c r="DF5" s="417"/>
      <c r="DG5" s="417"/>
      <c r="DH5" s="417"/>
      <c r="DI5" s="418"/>
    </row>
    <row r="6" spans="1:119" ht="18.75" customHeight="1" x14ac:dyDescent="0.15">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95</v>
      </c>
      <c r="AV6" s="478"/>
      <c r="AW6" s="478"/>
      <c r="AX6" s="478"/>
      <c r="AY6" s="433" t="s">
        <v>103</v>
      </c>
      <c r="AZ6" s="434"/>
      <c r="BA6" s="434"/>
      <c r="BB6" s="434"/>
      <c r="BC6" s="434"/>
      <c r="BD6" s="434"/>
      <c r="BE6" s="434"/>
      <c r="BF6" s="434"/>
      <c r="BG6" s="434"/>
      <c r="BH6" s="434"/>
      <c r="BI6" s="434"/>
      <c r="BJ6" s="434"/>
      <c r="BK6" s="434"/>
      <c r="BL6" s="434"/>
      <c r="BM6" s="435"/>
      <c r="BN6" s="419">
        <v>835483</v>
      </c>
      <c r="BO6" s="420"/>
      <c r="BP6" s="420"/>
      <c r="BQ6" s="420"/>
      <c r="BR6" s="420"/>
      <c r="BS6" s="420"/>
      <c r="BT6" s="420"/>
      <c r="BU6" s="421"/>
      <c r="BV6" s="419">
        <v>1220365</v>
      </c>
      <c r="BW6" s="420"/>
      <c r="BX6" s="420"/>
      <c r="BY6" s="420"/>
      <c r="BZ6" s="420"/>
      <c r="CA6" s="420"/>
      <c r="CB6" s="420"/>
      <c r="CC6" s="421"/>
      <c r="CD6" s="459" t="s">
        <v>104</v>
      </c>
      <c r="CE6" s="379"/>
      <c r="CF6" s="379"/>
      <c r="CG6" s="379"/>
      <c r="CH6" s="379"/>
      <c r="CI6" s="379"/>
      <c r="CJ6" s="379"/>
      <c r="CK6" s="379"/>
      <c r="CL6" s="379"/>
      <c r="CM6" s="379"/>
      <c r="CN6" s="379"/>
      <c r="CO6" s="379"/>
      <c r="CP6" s="379"/>
      <c r="CQ6" s="379"/>
      <c r="CR6" s="379"/>
      <c r="CS6" s="460"/>
      <c r="CT6" s="562">
        <v>89</v>
      </c>
      <c r="CU6" s="563"/>
      <c r="CV6" s="563"/>
      <c r="CW6" s="563"/>
      <c r="CX6" s="563"/>
      <c r="CY6" s="563"/>
      <c r="CZ6" s="563"/>
      <c r="DA6" s="564"/>
      <c r="DB6" s="562">
        <v>91.3</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105</v>
      </c>
      <c r="AN7" s="376"/>
      <c r="AO7" s="376"/>
      <c r="AP7" s="376"/>
      <c r="AQ7" s="376"/>
      <c r="AR7" s="376"/>
      <c r="AS7" s="376"/>
      <c r="AT7" s="377"/>
      <c r="AU7" s="477" t="s">
        <v>106</v>
      </c>
      <c r="AV7" s="478"/>
      <c r="AW7" s="478"/>
      <c r="AX7" s="478"/>
      <c r="AY7" s="433" t="s">
        <v>107</v>
      </c>
      <c r="AZ7" s="434"/>
      <c r="BA7" s="434"/>
      <c r="BB7" s="434"/>
      <c r="BC7" s="434"/>
      <c r="BD7" s="434"/>
      <c r="BE7" s="434"/>
      <c r="BF7" s="434"/>
      <c r="BG7" s="434"/>
      <c r="BH7" s="434"/>
      <c r="BI7" s="434"/>
      <c r="BJ7" s="434"/>
      <c r="BK7" s="434"/>
      <c r="BL7" s="434"/>
      <c r="BM7" s="435"/>
      <c r="BN7" s="419">
        <v>183929</v>
      </c>
      <c r="BO7" s="420"/>
      <c r="BP7" s="420"/>
      <c r="BQ7" s="420"/>
      <c r="BR7" s="420"/>
      <c r="BS7" s="420"/>
      <c r="BT7" s="420"/>
      <c r="BU7" s="421"/>
      <c r="BV7" s="419">
        <v>156245</v>
      </c>
      <c r="BW7" s="420"/>
      <c r="BX7" s="420"/>
      <c r="BY7" s="420"/>
      <c r="BZ7" s="420"/>
      <c r="CA7" s="420"/>
      <c r="CB7" s="420"/>
      <c r="CC7" s="421"/>
      <c r="CD7" s="459" t="s">
        <v>108</v>
      </c>
      <c r="CE7" s="379"/>
      <c r="CF7" s="379"/>
      <c r="CG7" s="379"/>
      <c r="CH7" s="379"/>
      <c r="CI7" s="379"/>
      <c r="CJ7" s="379"/>
      <c r="CK7" s="379"/>
      <c r="CL7" s="379"/>
      <c r="CM7" s="379"/>
      <c r="CN7" s="379"/>
      <c r="CO7" s="379"/>
      <c r="CP7" s="379"/>
      <c r="CQ7" s="379"/>
      <c r="CR7" s="379"/>
      <c r="CS7" s="460"/>
      <c r="CT7" s="419">
        <v>13718770</v>
      </c>
      <c r="CU7" s="420"/>
      <c r="CV7" s="420"/>
      <c r="CW7" s="420"/>
      <c r="CX7" s="420"/>
      <c r="CY7" s="420"/>
      <c r="CZ7" s="420"/>
      <c r="DA7" s="421"/>
      <c r="DB7" s="419">
        <v>13907403</v>
      </c>
      <c r="DC7" s="420"/>
      <c r="DD7" s="420"/>
      <c r="DE7" s="420"/>
      <c r="DF7" s="420"/>
      <c r="DG7" s="420"/>
      <c r="DH7" s="420"/>
      <c r="DI7" s="421"/>
    </row>
    <row r="8" spans="1:119" ht="18.75" customHeight="1" thickBot="1" x14ac:dyDescent="0.2">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109</v>
      </c>
      <c r="AN8" s="376"/>
      <c r="AO8" s="376"/>
      <c r="AP8" s="376"/>
      <c r="AQ8" s="376"/>
      <c r="AR8" s="376"/>
      <c r="AS8" s="376"/>
      <c r="AT8" s="377"/>
      <c r="AU8" s="477" t="s">
        <v>95</v>
      </c>
      <c r="AV8" s="478"/>
      <c r="AW8" s="478"/>
      <c r="AX8" s="478"/>
      <c r="AY8" s="433" t="s">
        <v>110</v>
      </c>
      <c r="AZ8" s="434"/>
      <c r="BA8" s="434"/>
      <c r="BB8" s="434"/>
      <c r="BC8" s="434"/>
      <c r="BD8" s="434"/>
      <c r="BE8" s="434"/>
      <c r="BF8" s="434"/>
      <c r="BG8" s="434"/>
      <c r="BH8" s="434"/>
      <c r="BI8" s="434"/>
      <c r="BJ8" s="434"/>
      <c r="BK8" s="434"/>
      <c r="BL8" s="434"/>
      <c r="BM8" s="435"/>
      <c r="BN8" s="419">
        <v>651554</v>
      </c>
      <c r="BO8" s="420"/>
      <c r="BP8" s="420"/>
      <c r="BQ8" s="420"/>
      <c r="BR8" s="420"/>
      <c r="BS8" s="420"/>
      <c r="BT8" s="420"/>
      <c r="BU8" s="421"/>
      <c r="BV8" s="419">
        <v>1064120</v>
      </c>
      <c r="BW8" s="420"/>
      <c r="BX8" s="420"/>
      <c r="BY8" s="420"/>
      <c r="BZ8" s="420"/>
      <c r="CA8" s="420"/>
      <c r="CB8" s="420"/>
      <c r="CC8" s="421"/>
      <c r="CD8" s="459" t="s">
        <v>111</v>
      </c>
      <c r="CE8" s="379"/>
      <c r="CF8" s="379"/>
      <c r="CG8" s="379"/>
      <c r="CH8" s="379"/>
      <c r="CI8" s="379"/>
      <c r="CJ8" s="379"/>
      <c r="CK8" s="379"/>
      <c r="CL8" s="379"/>
      <c r="CM8" s="379"/>
      <c r="CN8" s="379"/>
      <c r="CO8" s="379"/>
      <c r="CP8" s="379"/>
      <c r="CQ8" s="379"/>
      <c r="CR8" s="379"/>
      <c r="CS8" s="460"/>
      <c r="CT8" s="522">
        <v>0.59</v>
      </c>
      <c r="CU8" s="523"/>
      <c r="CV8" s="523"/>
      <c r="CW8" s="523"/>
      <c r="CX8" s="523"/>
      <c r="CY8" s="523"/>
      <c r="CZ8" s="523"/>
      <c r="DA8" s="524"/>
      <c r="DB8" s="522">
        <v>0.6</v>
      </c>
      <c r="DC8" s="523"/>
      <c r="DD8" s="523"/>
      <c r="DE8" s="523"/>
      <c r="DF8" s="523"/>
      <c r="DG8" s="523"/>
      <c r="DH8" s="523"/>
      <c r="DI8" s="524"/>
    </row>
    <row r="9" spans="1:119" ht="18.75" customHeight="1" thickBot="1" x14ac:dyDescent="0.2">
      <c r="A9" s="181"/>
      <c r="B9" s="551" t="s">
        <v>112</v>
      </c>
      <c r="C9" s="552"/>
      <c r="D9" s="552"/>
      <c r="E9" s="552"/>
      <c r="F9" s="552"/>
      <c r="G9" s="552"/>
      <c r="H9" s="552"/>
      <c r="I9" s="552"/>
      <c r="J9" s="552"/>
      <c r="K9" s="470"/>
      <c r="L9" s="553" t="s">
        <v>113</v>
      </c>
      <c r="M9" s="554"/>
      <c r="N9" s="554"/>
      <c r="O9" s="554"/>
      <c r="P9" s="554"/>
      <c r="Q9" s="555"/>
      <c r="R9" s="556">
        <v>48870</v>
      </c>
      <c r="S9" s="557"/>
      <c r="T9" s="557"/>
      <c r="U9" s="557"/>
      <c r="V9" s="558"/>
      <c r="W9" s="488" t="s">
        <v>114</v>
      </c>
      <c r="X9" s="489"/>
      <c r="Y9" s="489"/>
      <c r="Z9" s="489"/>
      <c r="AA9" s="489"/>
      <c r="AB9" s="489"/>
      <c r="AC9" s="489"/>
      <c r="AD9" s="489"/>
      <c r="AE9" s="489"/>
      <c r="AF9" s="489"/>
      <c r="AG9" s="489"/>
      <c r="AH9" s="489"/>
      <c r="AI9" s="489"/>
      <c r="AJ9" s="489"/>
      <c r="AK9" s="489"/>
      <c r="AL9" s="559"/>
      <c r="AM9" s="476" t="s">
        <v>115</v>
      </c>
      <c r="AN9" s="376"/>
      <c r="AO9" s="376"/>
      <c r="AP9" s="376"/>
      <c r="AQ9" s="376"/>
      <c r="AR9" s="376"/>
      <c r="AS9" s="376"/>
      <c r="AT9" s="377"/>
      <c r="AU9" s="477" t="s">
        <v>95</v>
      </c>
      <c r="AV9" s="478"/>
      <c r="AW9" s="478"/>
      <c r="AX9" s="478"/>
      <c r="AY9" s="433" t="s">
        <v>116</v>
      </c>
      <c r="AZ9" s="434"/>
      <c r="BA9" s="434"/>
      <c r="BB9" s="434"/>
      <c r="BC9" s="434"/>
      <c r="BD9" s="434"/>
      <c r="BE9" s="434"/>
      <c r="BF9" s="434"/>
      <c r="BG9" s="434"/>
      <c r="BH9" s="434"/>
      <c r="BI9" s="434"/>
      <c r="BJ9" s="434"/>
      <c r="BK9" s="434"/>
      <c r="BL9" s="434"/>
      <c r="BM9" s="435"/>
      <c r="BN9" s="419">
        <v>-412566</v>
      </c>
      <c r="BO9" s="420"/>
      <c r="BP9" s="420"/>
      <c r="BQ9" s="420"/>
      <c r="BR9" s="420"/>
      <c r="BS9" s="420"/>
      <c r="BT9" s="420"/>
      <c r="BU9" s="421"/>
      <c r="BV9" s="419">
        <v>567561</v>
      </c>
      <c r="BW9" s="420"/>
      <c r="BX9" s="420"/>
      <c r="BY9" s="420"/>
      <c r="BZ9" s="420"/>
      <c r="CA9" s="420"/>
      <c r="CB9" s="420"/>
      <c r="CC9" s="421"/>
      <c r="CD9" s="459" t="s">
        <v>117</v>
      </c>
      <c r="CE9" s="379"/>
      <c r="CF9" s="379"/>
      <c r="CG9" s="379"/>
      <c r="CH9" s="379"/>
      <c r="CI9" s="379"/>
      <c r="CJ9" s="379"/>
      <c r="CK9" s="379"/>
      <c r="CL9" s="379"/>
      <c r="CM9" s="379"/>
      <c r="CN9" s="379"/>
      <c r="CO9" s="379"/>
      <c r="CP9" s="379"/>
      <c r="CQ9" s="379"/>
      <c r="CR9" s="379"/>
      <c r="CS9" s="460"/>
      <c r="CT9" s="416">
        <v>16.600000000000001</v>
      </c>
      <c r="CU9" s="417"/>
      <c r="CV9" s="417"/>
      <c r="CW9" s="417"/>
      <c r="CX9" s="417"/>
      <c r="CY9" s="417"/>
      <c r="CZ9" s="417"/>
      <c r="DA9" s="418"/>
      <c r="DB9" s="416">
        <v>12.9</v>
      </c>
      <c r="DC9" s="417"/>
      <c r="DD9" s="417"/>
      <c r="DE9" s="417"/>
      <c r="DF9" s="417"/>
      <c r="DG9" s="417"/>
      <c r="DH9" s="417"/>
      <c r="DI9" s="418"/>
    </row>
    <row r="10" spans="1:119" ht="18.75" customHeight="1" thickBot="1" x14ac:dyDescent="0.2">
      <c r="A10" s="181"/>
      <c r="B10" s="551"/>
      <c r="C10" s="552"/>
      <c r="D10" s="552"/>
      <c r="E10" s="552"/>
      <c r="F10" s="552"/>
      <c r="G10" s="552"/>
      <c r="H10" s="552"/>
      <c r="I10" s="552"/>
      <c r="J10" s="552"/>
      <c r="K10" s="470"/>
      <c r="L10" s="375" t="s">
        <v>118</v>
      </c>
      <c r="M10" s="376"/>
      <c r="N10" s="376"/>
      <c r="O10" s="376"/>
      <c r="P10" s="376"/>
      <c r="Q10" s="377"/>
      <c r="R10" s="372">
        <v>50911</v>
      </c>
      <c r="S10" s="373"/>
      <c r="T10" s="373"/>
      <c r="U10" s="373"/>
      <c r="V10" s="432"/>
      <c r="W10" s="560"/>
      <c r="X10" s="370"/>
      <c r="Y10" s="370"/>
      <c r="Z10" s="370"/>
      <c r="AA10" s="370"/>
      <c r="AB10" s="370"/>
      <c r="AC10" s="370"/>
      <c r="AD10" s="370"/>
      <c r="AE10" s="370"/>
      <c r="AF10" s="370"/>
      <c r="AG10" s="370"/>
      <c r="AH10" s="370"/>
      <c r="AI10" s="370"/>
      <c r="AJ10" s="370"/>
      <c r="AK10" s="370"/>
      <c r="AL10" s="561"/>
      <c r="AM10" s="476" t="s">
        <v>119</v>
      </c>
      <c r="AN10" s="376"/>
      <c r="AO10" s="376"/>
      <c r="AP10" s="376"/>
      <c r="AQ10" s="376"/>
      <c r="AR10" s="376"/>
      <c r="AS10" s="376"/>
      <c r="AT10" s="377"/>
      <c r="AU10" s="477" t="s">
        <v>95</v>
      </c>
      <c r="AV10" s="478"/>
      <c r="AW10" s="478"/>
      <c r="AX10" s="478"/>
      <c r="AY10" s="433" t="s">
        <v>120</v>
      </c>
      <c r="AZ10" s="434"/>
      <c r="BA10" s="434"/>
      <c r="BB10" s="434"/>
      <c r="BC10" s="434"/>
      <c r="BD10" s="434"/>
      <c r="BE10" s="434"/>
      <c r="BF10" s="434"/>
      <c r="BG10" s="434"/>
      <c r="BH10" s="434"/>
      <c r="BI10" s="434"/>
      <c r="BJ10" s="434"/>
      <c r="BK10" s="434"/>
      <c r="BL10" s="434"/>
      <c r="BM10" s="435"/>
      <c r="BN10" s="419">
        <v>2364</v>
      </c>
      <c r="BO10" s="420"/>
      <c r="BP10" s="420"/>
      <c r="BQ10" s="420"/>
      <c r="BR10" s="420"/>
      <c r="BS10" s="420"/>
      <c r="BT10" s="420"/>
      <c r="BU10" s="421"/>
      <c r="BV10" s="419">
        <v>126889</v>
      </c>
      <c r="BW10" s="420"/>
      <c r="BX10" s="420"/>
      <c r="BY10" s="420"/>
      <c r="BZ10" s="420"/>
      <c r="CA10" s="420"/>
      <c r="CB10" s="420"/>
      <c r="CC10" s="421"/>
      <c r="CD10" s="184" t="s">
        <v>121</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0"/>
      <c r="L11" s="380" t="s">
        <v>122</v>
      </c>
      <c r="M11" s="381"/>
      <c r="N11" s="381"/>
      <c r="O11" s="381"/>
      <c r="P11" s="381"/>
      <c r="Q11" s="382"/>
      <c r="R11" s="548" t="s">
        <v>123</v>
      </c>
      <c r="S11" s="549"/>
      <c r="T11" s="549"/>
      <c r="U11" s="549"/>
      <c r="V11" s="550"/>
      <c r="W11" s="560"/>
      <c r="X11" s="370"/>
      <c r="Y11" s="370"/>
      <c r="Z11" s="370"/>
      <c r="AA11" s="370"/>
      <c r="AB11" s="370"/>
      <c r="AC11" s="370"/>
      <c r="AD11" s="370"/>
      <c r="AE11" s="370"/>
      <c r="AF11" s="370"/>
      <c r="AG11" s="370"/>
      <c r="AH11" s="370"/>
      <c r="AI11" s="370"/>
      <c r="AJ11" s="370"/>
      <c r="AK11" s="370"/>
      <c r="AL11" s="561"/>
      <c r="AM11" s="476" t="s">
        <v>124</v>
      </c>
      <c r="AN11" s="376"/>
      <c r="AO11" s="376"/>
      <c r="AP11" s="376"/>
      <c r="AQ11" s="376"/>
      <c r="AR11" s="376"/>
      <c r="AS11" s="376"/>
      <c r="AT11" s="377"/>
      <c r="AU11" s="477" t="s">
        <v>125</v>
      </c>
      <c r="AV11" s="478"/>
      <c r="AW11" s="478"/>
      <c r="AX11" s="478"/>
      <c r="AY11" s="433" t="s">
        <v>126</v>
      </c>
      <c r="AZ11" s="434"/>
      <c r="BA11" s="434"/>
      <c r="BB11" s="434"/>
      <c r="BC11" s="434"/>
      <c r="BD11" s="434"/>
      <c r="BE11" s="434"/>
      <c r="BF11" s="434"/>
      <c r="BG11" s="434"/>
      <c r="BH11" s="434"/>
      <c r="BI11" s="434"/>
      <c r="BJ11" s="434"/>
      <c r="BK11" s="434"/>
      <c r="BL11" s="434"/>
      <c r="BM11" s="435"/>
      <c r="BN11" s="419">
        <v>323033</v>
      </c>
      <c r="BO11" s="420"/>
      <c r="BP11" s="420"/>
      <c r="BQ11" s="420"/>
      <c r="BR11" s="420"/>
      <c r="BS11" s="420"/>
      <c r="BT11" s="420"/>
      <c r="BU11" s="421"/>
      <c r="BV11" s="419">
        <v>0</v>
      </c>
      <c r="BW11" s="420"/>
      <c r="BX11" s="420"/>
      <c r="BY11" s="420"/>
      <c r="BZ11" s="420"/>
      <c r="CA11" s="420"/>
      <c r="CB11" s="420"/>
      <c r="CC11" s="421"/>
      <c r="CD11" s="459" t="s">
        <v>127</v>
      </c>
      <c r="CE11" s="379"/>
      <c r="CF11" s="379"/>
      <c r="CG11" s="379"/>
      <c r="CH11" s="379"/>
      <c r="CI11" s="379"/>
      <c r="CJ11" s="379"/>
      <c r="CK11" s="379"/>
      <c r="CL11" s="379"/>
      <c r="CM11" s="379"/>
      <c r="CN11" s="379"/>
      <c r="CO11" s="379"/>
      <c r="CP11" s="379"/>
      <c r="CQ11" s="379"/>
      <c r="CR11" s="379"/>
      <c r="CS11" s="460"/>
      <c r="CT11" s="522" t="s">
        <v>128</v>
      </c>
      <c r="CU11" s="523"/>
      <c r="CV11" s="523"/>
      <c r="CW11" s="523"/>
      <c r="CX11" s="523"/>
      <c r="CY11" s="523"/>
      <c r="CZ11" s="523"/>
      <c r="DA11" s="524"/>
      <c r="DB11" s="522" t="s">
        <v>128</v>
      </c>
      <c r="DC11" s="523"/>
      <c r="DD11" s="523"/>
      <c r="DE11" s="523"/>
      <c r="DF11" s="523"/>
      <c r="DG11" s="523"/>
      <c r="DH11" s="523"/>
      <c r="DI11" s="524"/>
    </row>
    <row r="12" spans="1:119" ht="18.75" customHeight="1" x14ac:dyDescent="0.15">
      <c r="A12" s="181"/>
      <c r="B12" s="525" t="s">
        <v>129</v>
      </c>
      <c r="C12" s="526"/>
      <c r="D12" s="526"/>
      <c r="E12" s="526"/>
      <c r="F12" s="526"/>
      <c r="G12" s="526"/>
      <c r="H12" s="526"/>
      <c r="I12" s="526"/>
      <c r="J12" s="526"/>
      <c r="K12" s="527"/>
      <c r="L12" s="534" t="s">
        <v>130</v>
      </c>
      <c r="M12" s="535"/>
      <c r="N12" s="535"/>
      <c r="O12" s="535"/>
      <c r="P12" s="535"/>
      <c r="Q12" s="536"/>
      <c r="R12" s="537">
        <v>49224</v>
      </c>
      <c r="S12" s="538"/>
      <c r="T12" s="538"/>
      <c r="U12" s="538"/>
      <c r="V12" s="539"/>
      <c r="W12" s="540" t="s">
        <v>1</v>
      </c>
      <c r="X12" s="478"/>
      <c r="Y12" s="478"/>
      <c r="Z12" s="478"/>
      <c r="AA12" s="478"/>
      <c r="AB12" s="541"/>
      <c r="AC12" s="542" t="s">
        <v>131</v>
      </c>
      <c r="AD12" s="543"/>
      <c r="AE12" s="543"/>
      <c r="AF12" s="543"/>
      <c r="AG12" s="544"/>
      <c r="AH12" s="542" t="s">
        <v>132</v>
      </c>
      <c r="AI12" s="543"/>
      <c r="AJ12" s="543"/>
      <c r="AK12" s="543"/>
      <c r="AL12" s="545"/>
      <c r="AM12" s="476" t="s">
        <v>133</v>
      </c>
      <c r="AN12" s="376"/>
      <c r="AO12" s="376"/>
      <c r="AP12" s="376"/>
      <c r="AQ12" s="376"/>
      <c r="AR12" s="376"/>
      <c r="AS12" s="376"/>
      <c r="AT12" s="377"/>
      <c r="AU12" s="477" t="s">
        <v>134</v>
      </c>
      <c r="AV12" s="478"/>
      <c r="AW12" s="478"/>
      <c r="AX12" s="478"/>
      <c r="AY12" s="433" t="s">
        <v>135</v>
      </c>
      <c r="AZ12" s="434"/>
      <c r="BA12" s="434"/>
      <c r="BB12" s="434"/>
      <c r="BC12" s="434"/>
      <c r="BD12" s="434"/>
      <c r="BE12" s="434"/>
      <c r="BF12" s="434"/>
      <c r="BG12" s="434"/>
      <c r="BH12" s="434"/>
      <c r="BI12" s="434"/>
      <c r="BJ12" s="434"/>
      <c r="BK12" s="434"/>
      <c r="BL12" s="434"/>
      <c r="BM12" s="435"/>
      <c r="BN12" s="419">
        <v>0</v>
      </c>
      <c r="BO12" s="420"/>
      <c r="BP12" s="420"/>
      <c r="BQ12" s="420"/>
      <c r="BR12" s="420"/>
      <c r="BS12" s="420"/>
      <c r="BT12" s="420"/>
      <c r="BU12" s="421"/>
      <c r="BV12" s="419">
        <v>0</v>
      </c>
      <c r="BW12" s="420"/>
      <c r="BX12" s="420"/>
      <c r="BY12" s="420"/>
      <c r="BZ12" s="420"/>
      <c r="CA12" s="420"/>
      <c r="CB12" s="420"/>
      <c r="CC12" s="421"/>
      <c r="CD12" s="459" t="s">
        <v>136</v>
      </c>
      <c r="CE12" s="379"/>
      <c r="CF12" s="379"/>
      <c r="CG12" s="379"/>
      <c r="CH12" s="379"/>
      <c r="CI12" s="379"/>
      <c r="CJ12" s="379"/>
      <c r="CK12" s="379"/>
      <c r="CL12" s="379"/>
      <c r="CM12" s="379"/>
      <c r="CN12" s="379"/>
      <c r="CO12" s="379"/>
      <c r="CP12" s="379"/>
      <c r="CQ12" s="379"/>
      <c r="CR12" s="379"/>
      <c r="CS12" s="460"/>
      <c r="CT12" s="522" t="s">
        <v>137</v>
      </c>
      <c r="CU12" s="523"/>
      <c r="CV12" s="523"/>
      <c r="CW12" s="523"/>
      <c r="CX12" s="523"/>
      <c r="CY12" s="523"/>
      <c r="CZ12" s="523"/>
      <c r="DA12" s="524"/>
      <c r="DB12" s="522" t="s">
        <v>138</v>
      </c>
      <c r="DC12" s="523"/>
      <c r="DD12" s="523"/>
      <c r="DE12" s="523"/>
      <c r="DF12" s="523"/>
      <c r="DG12" s="523"/>
      <c r="DH12" s="523"/>
      <c r="DI12" s="524"/>
    </row>
    <row r="13" spans="1:119" ht="18.75" customHeight="1" x14ac:dyDescent="0.15">
      <c r="A13" s="181"/>
      <c r="B13" s="528"/>
      <c r="C13" s="529"/>
      <c r="D13" s="529"/>
      <c r="E13" s="529"/>
      <c r="F13" s="529"/>
      <c r="G13" s="529"/>
      <c r="H13" s="529"/>
      <c r="I13" s="529"/>
      <c r="J13" s="529"/>
      <c r="K13" s="530"/>
      <c r="L13" s="190"/>
      <c r="M13" s="503" t="s">
        <v>139</v>
      </c>
      <c r="N13" s="504"/>
      <c r="O13" s="504"/>
      <c r="P13" s="504"/>
      <c r="Q13" s="505"/>
      <c r="R13" s="506">
        <v>47458</v>
      </c>
      <c r="S13" s="507"/>
      <c r="T13" s="507"/>
      <c r="U13" s="507"/>
      <c r="V13" s="508"/>
      <c r="W13" s="509" t="s">
        <v>140</v>
      </c>
      <c r="X13" s="405"/>
      <c r="Y13" s="405"/>
      <c r="Z13" s="405"/>
      <c r="AA13" s="405"/>
      <c r="AB13" s="406"/>
      <c r="AC13" s="372">
        <v>2626</v>
      </c>
      <c r="AD13" s="373"/>
      <c r="AE13" s="373"/>
      <c r="AF13" s="373"/>
      <c r="AG13" s="374"/>
      <c r="AH13" s="372">
        <v>2989</v>
      </c>
      <c r="AI13" s="373"/>
      <c r="AJ13" s="373"/>
      <c r="AK13" s="373"/>
      <c r="AL13" s="432"/>
      <c r="AM13" s="476" t="s">
        <v>141</v>
      </c>
      <c r="AN13" s="376"/>
      <c r="AO13" s="376"/>
      <c r="AP13" s="376"/>
      <c r="AQ13" s="376"/>
      <c r="AR13" s="376"/>
      <c r="AS13" s="376"/>
      <c r="AT13" s="377"/>
      <c r="AU13" s="477" t="s">
        <v>142</v>
      </c>
      <c r="AV13" s="478"/>
      <c r="AW13" s="478"/>
      <c r="AX13" s="478"/>
      <c r="AY13" s="433" t="s">
        <v>143</v>
      </c>
      <c r="AZ13" s="434"/>
      <c r="BA13" s="434"/>
      <c r="BB13" s="434"/>
      <c r="BC13" s="434"/>
      <c r="BD13" s="434"/>
      <c r="BE13" s="434"/>
      <c r="BF13" s="434"/>
      <c r="BG13" s="434"/>
      <c r="BH13" s="434"/>
      <c r="BI13" s="434"/>
      <c r="BJ13" s="434"/>
      <c r="BK13" s="434"/>
      <c r="BL13" s="434"/>
      <c r="BM13" s="435"/>
      <c r="BN13" s="419">
        <v>-87169</v>
      </c>
      <c r="BO13" s="420"/>
      <c r="BP13" s="420"/>
      <c r="BQ13" s="420"/>
      <c r="BR13" s="420"/>
      <c r="BS13" s="420"/>
      <c r="BT13" s="420"/>
      <c r="BU13" s="421"/>
      <c r="BV13" s="419">
        <v>694450</v>
      </c>
      <c r="BW13" s="420"/>
      <c r="BX13" s="420"/>
      <c r="BY13" s="420"/>
      <c r="BZ13" s="420"/>
      <c r="CA13" s="420"/>
      <c r="CB13" s="420"/>
      <c r="CC13" s="421"/>
      <c r="CD13" s="459" t="s">
        <v>144</v>
      </c>
      <c r="CE13" s="379"/>
      <c r="CF13" s="379"/>
      <c r="CG13" s="379"/>
      <c r="CH13" s="379"/>
      <c r="CI13" s="379"/>
      <c r="CJ13" s="379"/>
      <c r="CK13" s="379"/>
      <c r="CL13" s="379"/>
      <c r="CM13" s="379"/>
      <c r="CN13" s="379"/>
      <c r="CO13" s="379"/>
      <c r="CP13" s="379"/>
      <c r="CQ13" s="379"/>
      <c r="CR13" s="379"/>
      <c r="CS13" s="460"/>
      <c r="CT13" s="416">
        <v>6.4</v>
      </c>
      <c r="CU13" s="417"/>
      <c r="CV13" s="417"/>
      <c r="CW13" s="417"/>
      <c r="CX13" s="417"/>
      <c r="CY13" s="417"/>
      <c r="CZ13" s="417"/>
      <c r="DA13" s="418"/>
      <c r="DB13" s="416">
        <v>6.7</v>
      </c>
      <c r="DC13" s="417"/>
      <c r="DD13" s="417"/>
      <c r="DE13" s="417"/>
      <c r="DF13" s="417"/>
      <c r="DG13" s="417"/>
      <c r="DH13" s="417"/>
      <c r="DI13" s="418"/>
    </row>
    <row r="14" spans="1:119" ht="18.75" customHeight="1" thickBot="1" x14ac:dyDescent="0.2">
      <c r="A14" s="181"/>
      <c r="B14" s="528"/>
      <c r="C14" s="529"/>
      <c r="D14" s="529"/>
      <c r="E14" s="529"/>
      <c r="F14" s="529"/>
      <c r="G14" s="529"/>
      <c r="H14" s="529"/>
      <c r="I14" s="529"/>
      <c r="J14" s="529"/>
      <c r="K14" s="530"/>
      <c r="L14" s="493" t="s">
        <v>145</v>
      </c>
      <c r="M14" s="546"/>
      <c r="N14" s="546"/>
      <c r="O14" s="546"/>
      <c r="P14" s="546"/>
      <c r="Q14" s="547"/>
      <c r="R14" s="506">
        <v>49445</v>
      </c>
      <c r="S14" s="507"/>
      <c r="T14" s="507"/>
      <c r="U14" s="507"/>
      <c r="V14" s="508"/>
      <c r="W14" s="510"/>
      <c r="X14" s="408"/>
      <c r="Y14" s="408"/>
      <c r="Z14" s="408"/>
      <c r="AA14" s="408"/>
      <c r="AB14" s="409"/>
      <c r="AC14" s="499">
        <v>10.9</v>
      </c>
      <c r="AD14" s="500"/>
      <c r="AE14" s="500"/>
      <c r="AF14" s="500"/>
      <c r="AG14" s="501"/>
      <c r="AH14" s="499">
        <v>11.8</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146</v>
      </c>
      <c r="CE14" s="457"/>
      <c r="CF14" s="457"/>
      <c r="CG14" s="457"/>
      <c r="CH14" s="457"/>
      <c r="CI14" s="457"/>
      <c r="CJ14" s="457"/>
      <c r="CK14" s="457"/>
      <c r="CL14" s="457"/>
      <c r="CM14" s="457"/>
      <c r="CN14" s="457"/>
      <c r="CO14" s="457"/>
      <c r="CP14" s="457"/>
      <c r="CQ14" s="457"/>
      <c r="CR14" s="457"/>
      <c r="CS14" s="458"/>
      <c r="CT14" s="516">
        <v>20.100000000000001</v>
      </c>
      <c r="CU14" s="517"/>
      <c r="CV14" s="517"/>
      <c r="CW14" s="517"/>
      <c r="CX14" s="517"/>
      <c r="CY14" s="517"/>
      <c r="CZ14" s="517"/>
      <c r="DA14" s="518"/>
      <c r="DB14" s="516">
        <v>42.3</v>
      </c>
      <c r="DC14" s="517"/>
      <c r="DD14" s="517"/>
      <c r="DE14" s="517"/>
      <c r="DF14" s="517"/>
      <c r="DG14" s="517"/>
      <c r="DH14" s="517"/>
      <c r="DI14" s="518"/>
    </row>
    <row r="15" spans="1:119" ht="18.75" customHeight="1" x14ac:dyDescent="0.15">
      <c r="A15" s="181"/>
      <c r="B15" s="528"/>
      <c r="C15" s="529"/>
      <c r="D15" s="529"/>
      <c r="E15" s="529"/>
      <c r="F15" s="529"/>
      <c r="G15" s="529"/>
      <c r="H15" s="529"/>
      <c r="I15" s="529"/>
      <c r="J15" s="529"/>
      <c r="K15" s="530"/>
      <c r="L15" s="190"/>
      <c r="M15" s="503" t="s">
        <v>147</v>
      </c>
      <c r="N15" s="504"/>
      <c r="O15" s="504"/>
      <c r="P15" s="504"/>
      <c r="Q15" s="505"/>
      <c r="R15" s="506">
        <v>47918</v>
      </c>
      <c r="S15" s="507"/>
      <c r="T15" s="507"/>
      <c r="U15" s="507"/>
      <c r="V15" s="508"/>
      <c r="W15" s="509" t="s">
        <v>148</v>
      </c>
      <c r="X15" s="405"/>
      <c r="Y15" s="405"/>
      <c r="Z15" s="405"/>
      <c r="AA15" s="405"/>
      <c r="AB15" s="406"/>
      <c r="AC15" s="372">
        <v>7209</v>
      </c>
      <c r="AD15" s="373"/>
      <c r="AE15" s="373"/>
      <c r="AF15" s="373"/>
      <c r="AG15" s="374"/>
      <c r="AH15" s="372">
        <v>7580</v>
      </c>
      <c r="AI15" s="373"/>
      <c r="AJ15" s="373"/>
      <c r="AK15" s="373"/>
      <c r="AL15" s="432"/>
      <c r="AM15" s="476"/>
      <c r="AN15" s="376"/>
      <c r="AO15" s="376"/>
      <c r="AP15" s="376"/>
      <c r="AQ15" s="376"/>
      <c r="AR15" s="376"/>
      <c r="AS15" s="376"/>
      <c r="AT15" s="377"/>
      <c r="AU15" s="477"/>
      <c r="AV15" s="478"/>
      <c r="AW15" s="478"/>
      <c r="AX15" s="478"/>
      <c r="AY15" s="445" t="s">
        <v>149</v>
      </c>
      <c r="AZ15" s="446"/>
      <c r="BA15" s="446"/>
      <c r="BB15" s="446"/>
      <c r="BC15" s="446"/>
      <c r="BD15" s="446"/>
      <c r="BE15" s="446"/>
      <c r="BF15" s="446"/>
      <c r="BG15" s="446"/>
      <c r="BH15" s="446"/>
      <c r="BI15" s="446"/>
      <c r="BJ15" s="446"/>
      <c r="BK15" s="446"/>
      <c r="BL15" s="446"/>
      <c r="BM15" s="447"/>
      <c r="BN15" s="448">
        <v>6723285</v>
      </c>
      <c r="BO15" s="449"/>
      <c r="BP15" s="449"/>
      <c r="BQ15" s="449"/>
      <c r="BR15" s="449"/>
      <c r="BS15" s="449"/>
      <c r="BT15" s="449"/>
      <c r="BU15" s="450"/>
      <c r="BV15" s="448">
        <v>6446714</v>
      </c>
      <c r="BW15" s="449"/>
      <c r="BX15" s="449"/>
      <c r="BY15" s="449"/>
      <c r="BZ15" s="449"/>
      <c r="CA15" s="449"/>
      <c r="CB15" s="449"/>
      <c r="CC15" s="450"/>
      <c r="CD15" s="519" t="s">
        <v>150</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28"/>
      <c r="C16" s="529"/>
      <c r="D16" s="529"/>
      <c r="E16" s="529"/>
      <c r="F16" s="529"/>
      <c r="G16" s="529"/>
      <c r="H16" s="529"/>
      <c r="I16" s="529"/>
      <c r="J16" s="529"/>
      <c r="K16" s="530"/>
      <c r="L16" s="493" t="s">
        <v>151</v>
      </c>
      <c r="M16" s="494"/>
      <c r="N16" s="494"/>
      <c r="O16" s="494"/>
      <c r="P16" s="494"/>
      <c r="Q16" s="495"/>
      <c r="R16" s="496" t="s">
        <v>152</v>
      </c>
      <c r="S16" s="497"/>
      <c r="T16" s="497"/>
      <c r="U16" s="497"/>
      <c r="V16" s="498"/>
      <c r="W16" s="510"/>
      <c r="X16" s="408"/>
      <c r="Y16" s="408"/>
      <c r="Z16" s="408"/>
      <c r="AA16" s="408"/>
      <c r="AB16" s="409"/>
      <c r="AC16" s="499">
        <v>29.8</v>
      </c>
      <c r="AD16" s="500"/>
      <c r="AE16" s="500"/>
      <c r="AF16" s="500"/>
      <c r="AG16" s="501"/>
      <c r="AH16" s="499">
        <v>29.9</v>
      </c>
      <c r="AI16" s="500"/>
      <c r="AJ16" s="500"/>
      <c r="AK16" s="500"/>
      <c r="AL16" s="502"/>
      <c r="AM16" s="476"/>
      <c r="AN16" s="376"/>
      <c r="AO16" s="376"/>
      <c r="AP16" s="376"/>
      <c r="AQ16" s="376"/>
      <c r="AR16" s="376"/>
      <c r="AS16" s="376"/>
      <c r="AT16" s="377"/>
      <c r="AU16" s="477"/>
      <c r="AV16" s="478"/>
      <c r="AW16" s="478"/>
      <c r="AX16" s="478"/>
      <c r="AY16" s="433" t="s">
        <v>153</v>
      </c>
      <c r="AZ16" s="434"/>
      <c r="BA16" s="434"/>
      <c r="BB16" s="434"/>
      <c r="BC16" s="434"/>
      <c r="BD16" s="434"/>
      <c r="BE16" s="434"/>
      <c r="BF16" s="434"/>
      <c r="BG16" s="434"/>
      <c r="BH16" s="434"/>
      <c r="BI16" s="434"/>
      <c r="BJ16" s="434"/>
      <c r="BK16" s="434"/>
      <c r="BL16" s="434"/>
      <c r="BM16" s="435"/>
      <c r="BN16" s="419">
        <v>11672412</v>
      </c>
      <c r="BO16" s="420"/>
      <c r="BP16" s="420"/>
      <c r="BQ16" s="420"/>
      <c r="BR16" s="420"/>
      <c r="BS16" s="420"/>
      <c r="BT16" s="420"/>
      <c r="BU16" s="421"/>
      <c r="BV16" s="419">
        <v>11323278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
      <c r="A17" s="181"/>
      <c r="B17" s="531"/>
      <c r="C17" s="532"/>
      <c r="D17" s="532"/>
      <c r="E17" s="532"/>
      <c r="F17" s="532"/>
      <c r="G17" s="532"/>
      <c r="H17" s="532"/>
      <c r="I17" s="532"/>
      <c r="J17" s="532"/>
      <c r="K17" s="533"/>
      <c r="L17" s="195"/>
      <c r="M17" s="512" t="s">
        <v>154</v>
      </c>
      <c r="N17" s="513"/>
      <c r="O17" s="513"/>
      <c r="P17" s="513"/>
      <c r="Q17" s="514"/>
      <c r="R17" s="496" t="s">
        <v>155</v>
      </c>
      <c r="S17" s="497"/>
      <c r="T17" s="497"/>
      <c r="U17" s="497"/>
      <c r="V17" s="498"/>
      <c r="W17" s="509" t="s">
        <v>156</v>
      </c>
      <c r="X17" s="405"/>
      <c r="Y17" s="405"/>
      <c r="Z17" s="405"/>
      <c r="AA17" s="405"/>
      <c r="AB17" s="406"/>
      <c r="AC17" s="372">
        <v>14360</v>
      </c>
      <c r="AD17" s="373"/>
      <c r="AE17" s="373"/>
      <c r="AF17" s="373"/>
      <c r="AG17" s="374"/>
      <c r="AH17" s="372">
        <v>14781</v>
      </c>
      <c r="AI17" s="373"/>
      <c r="AJ17" s="373"/>
      <c r="AK17" s="373"/>
      <c r="AL17" s="432"/>
      <c r="AM17" s="476"/>
      <c r="AN17" s="376"/>
      <c r="AO17" s="376"/>
      <c r="AP17" s="376"/>
      <c r="AQ17" s="376"/>
      <c r="AR17" s="376"/>
      <c r="AS17" s="376"/>
      <c r="AT17" s="377"/>
      <c r="AU17" s="477"/>
      <c r="AV17" s="478"/>
      <c r="AW17" s="478"/>
      <c r="AX17" s="478"/>
      <c r="AY17" s="433" t="s">
        <v>157</v>
      </c>
      <c r="AZ17" s="434"/>
      <c r="BA17" s="434"/>
      <c r="BB17" s="434"/>
      <c r="BC17" s="434"/>
      <c r="BD17" s="434"/>
      <c r="BE17" s="434"/>
      <c r="BF17" s="434"/>
      <c r="BG17" s="434"/>
      <c r="BH17" s="434"/>
      <c r="BI17" s="434"/>
      <c r="BJ17" s="434"/>
      <c r="BK17" s="434"/>
      <c r="BL17" s="434"/>
      <c r="BM17" s="435"/>
      <c r="BN17" s="419">
        <v>8490300</v>
      </c>
      <c r="BO17" s="420"/>
      <c r="BP17" s="420"/>
      <c r="BQ17" s="420"/>
      <c r="BR17" s="420"/>
      <c r="BS17" s="420"/>
      <c r="BT17" s="420"/>
      <c r="BU17" s="421"/>
      <c r="BV17" s="419">
        <v>8110255</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
      <c r="A18" s="181"/>
      <c r="B18" s="469" t="s">
        <v>158</v>
      </c>
      <c r="C18" s="470"/>
      <c r="D18" s="470"/>
      <c r="E18" s="471"/>
      <c r="F18" s="471"/>
      <c r="G18" s="471"/>
      <c r="H18" s="471"/>
      <c r="I18" s="471"/>
      <c r="J18" s="471"/>
      <c r="K18" s="471"/>
      <c r="L18" s="472">
        <v>144.74</v>
      </c>
      <c r="M18" s="472"/>
      <c r="N18" s="472"/>
      <c r="O18" s="472"/>
      <c r="P18" s="472"/>
      <c r="Q18" s="472"/>
      <c r="R18" s="473"/>
      <c r="S18" s="473"/>
      <c r="T18" s="473"/>
      <c r="U18" s="473"/>
      <c r="V18" s="474"/>
      <c r="W18" s="490"/>
      <c r="X18" s="491"/>
      <c r="Y18" s="491"/>
      <c r="Z18" s="491"/>
      <c r="AA18" s="491"/>
      <c r="AB18" s="515"/>
      <c r="AC18" s="389">
        <v>59.4</v>
      </c>
      <c r="AD18" s="390"/>
      <c r="AE18" s="390"/>
      <c r="AF18" s="390"/>
      <c r="AG18" s="475"/>
      <c r="AH18" s="389">
        <v>58.3</v>
      </c>
      <c r="AI18" s="390"/>
      <c r="AJ18" s="390"/>
      <c r="AK18" s="390"/>
      <c r="AL18" s="391"/>
      <c r="AM18" s="476"/>
      <c r="AN18" s="376"/>
      <c r="AO18" s="376"/>
      <c r="AP18" s="376"/>
      <c r="AQ18" s="376"/>
      <c r="AR18" s="376"/>
      <c r="AS18" s="376"/>
      <c r="AT18" s="377"/>
      <c r="AU18" s="477"/>
      <c r="AV18" s="478"/>
      <c r="AW18" s="478"/>
      <c r="AX18" s="478"/>
      <c r="AY18" s="433" t="s">
        <v>159</v>
      </c>
      <c r="AZ18" s="434"/>
      <c r="BA18" s="434"/>
      <c r="BB18" s="434"/>
      <c r="BC18" s="434"/>
      <c r="BD18" s="434"/>
      <c r="BE18" s="434"/>
      <c r="BF18" s="434"/>
      <c r="BG18" s="434"/>
      <c r="BH18" s="434"/>
      <c r="BI18" s="434"/>
      <c r="BJ18" s="434"/>
      <c r="BK18" s="434"/>
      <c r="BL18" s="434"/>
      <c r="BM18" s="435"/>
      <c r="BN18" s="419">
        <v>12374324</v>
      </c>
      <c r="BO18" s="420"/>
      <c r="BP18" s="420"/>
      <c r="BQ18" s="420"/>
      <c r="BR18" s="420"/>
      <c r="BS18" s="420"/>
      <c r="BT18" s="420"/>
      <c r="BU18" s="421"/>
      <c r="BV18" s="419">
        <v>12499479</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
      <c r="A19" s="181"/>
      <c r="B19" s="469" t="s">
        <v>160</v>
      </c>
      <c r="C19" s="470"/>
      <c r="D19" s="470"/>
      <c r="E19" s="471"/>
      <c r="F19" s="471"/>
      <c r="G19" s="471"/>
      <c r="H19" s="471"/>
      <c r="I19" s="471"/>
      <c r="J19" s="471"/>
      <c r="K19" s="471"/>
      <c r="L19" s="479">
        <v>338</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161</v>
      </c>
      <c r="AZ19" s="434"/>
      <c r="BA19" s="434"/>
      <c r="BB19" s="434"/>
      <c r="BC19" s="434"/>
      <c r="BD19" s="434"/>
      <c r="BE19" s="434"/>
      <c r="BF19" s="434"/>
      <c r="BG19" s="434"/>
      <c r="BH19" s="434"/>
      <c r="BI19" s="434"/>
      <c r="BJ19" s="434"/>
      <c r="BK19" s="434"/>
      <c r="BL19" s="434"/>
      <c r="BM19" s="435"/>
      <c r="BN19" s="419">
        <v>17203153</v>
      </c>
      <c r="BO19" s="420"/>
      <c r="BP19" s="420"/>
      <c r="BQ19" s="420"/>
      <c r="BR19" s="420"/>
      <c r="BS19" s="420"/>
      <c r="BT19" s="420"/>
      <c r="BU19" s="421"/>
      <c r="BV19" s="419">
        <v>18028273</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
      <c r="A20" s="181"/>
      <c r="B20" s="469" t="s">
        <v>162</v>
      </c>
      <c r="C20" s="470"/>
      <c r="D20" s="470"/>
      <c r="E20" s="471"/>
      <c r="F20" s="471"/>
      <c r="G20" s="471"/>
      <c r="H20" s="471"/>
      <c r="I20" s="471"/>
      <c r="J20" s="471"/>
      <c r="K20" s="471"/>
      <c r="L20" s="479">
        <v>18407</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
      <c r="A21" s="181"/>
      <c r="B21" s="466" t="s">
        <v>163</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15">
      <c r="A22" s="181"/>
      <c r="B22" s="395" t="s">
        <v>164</v>
      </c>
      <c r="C22" s="396"/>
      <c r="D22" s="397"/>
      <c r="E22" s="404" t="s">
        <v>1</v>
      </c>
      <c r="F22" s="405"/>
      <c r="G22" s="405"/>
      <c r="H22" s="405"/>
      <c r="I22" s="405"/>
      <c r="J22" s="405"/>
      <c r="K22" s="406"/>
      <c r="L22" s="404" t="s">
        <v>165</v>
      </c>
      <c r="M22" s="405"/>
      <c r="N22" s="405"/>
      <c r="O22" s="405"/>
      <c r="P22" s="406"/>
      <c r="Q22" s="410" t="s">
        <v>166</v>
      </c>
      <c r="R22" s="411"/>
      <c r="S22" s="411"/>
      <c r="T22" s="411"/>
      <c r="U22" s="411"/>
      <c r="V22" s="412"/>
      <c r="W22" s="461" t="s">
        <v>167</v>
      </c>
      <c r="X22" s="396"/>
      <c r="Y22" s="397"/>
      <c r="Z22" s="404" t="s">
        <v>1</v>
      </c>
      <c r="AA22" s="405"/>
      <c r="AB22" s="405"/>
      <c r="AC22" s="405"/>
      <c r="AD22" s="405"/>
      <c r="AE22" s="405"/>
      <c r="AF22" s="405"/>
      <c r="AG22" s="406"/>
      <c r="AH22" s="422" t="s">
        <v>168</v>
      </c>
      <c r="AI22" s="405"/>
      <c r="AJ22" s="405"/>
      <c r="AK22" s="405"/>
      <c r="AL22" s="406"/>
      <c r="AM22" s="422" t="s">
        <v>169</v>
      </c>
      <c r="AN22" s="423"/>
      <c r="AO22" s="423"/>
      <c r="AP22" s="423"/>
      <c r="AQ22" s="423"/>
      <c r="AR22" s="424"/>
      <c r="AS22" s="410" t="s">
        <v>166</v>
      </c>
      <c r="AT22" s="411"/>
      <c r="AU22" s="411"/>
      <c r="AV22" s="411"/>
      <c r="AW22" s="411"/>
      <c r="AX22" s="428"/>
      <c r="AY22" s="445" t="s">
        <v>170</v>
      </c>
      <c r="AZ22" s="446"/>
      <c r="BA22" s="446"/>
      <c r="BB22" s="446"/>
      <c r="BC22" s="446"/>
      <c r="BD22" s="446"/>
      <c r="BE22" s="446"/>
      <c r="BF22" s="446"/>
      <c r="BG22" s="446"/>
      <c r="BH22" s="446"/>
      <c r="BI22" s="446"/>
      <c r="BJ22" s="446"/>
      <c r="BK22" s="446"/>
      <c r="BL22" s="446"/>
      <c r="BM22" s="447"/>
      <c r="BN22" s="448">
        <v>26705289</v>
      </c>
      <c r="BO22" s="449"/>
      <c r="BP22" s="449"/>
      <c r="BQ22" s="449"/>
      <c r="BR22" s="449"/>
      <c r="BS22" s="449"/>
      <c r="BT22" s="449"/>
      <c r="BU22" s="450"/>
      <c r="BV22" s="448">
        <v>28621878</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15">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171</v>
      </c>
      <c r="AZ23" s="434"/>
      <c r="BA23" s="434"/>
      <c r="BB23" s="434"/>
      <c r="BC23" s="434"/>
      <c r="BD23" s="434"/>
      <c r="BE23" s="434"/>
      <c r="BF23" s="434"/>
      <c r="BG23" s="434"/>
      <c r="BH23" s="434"/>
      <c r="BI23" s="434"/>
      <c r="BJ23" s="434"/>
      <c r="BK23" s="434"/>
      <c r="BL23" s="434"/>
      <c r="BM23" s="435"/>
      <c r="BN23" s="419">
        <v>16801677</v>
      </c>
      <c r="BO23" s="420"/>
      <c r="BP23" s="420"/>
      <c r="BQ23" s="420"/>
      <c r="BR23" s="420"/>
      <c r="BS23" s="420"/>
      <c r="BT23" s="420"/>
      <c r="BU23" s="421"/>
      <c r="BV23" s="419">
        <v>17680507</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
      <c r="A24" s="181"/>
      <c r="B24" s="398"/>
      <c r="C24" s="399"/>
      <c r="D24" s="400"/>
      <c r="E24" s="375" t="s">
        <v>172</v>
      </c>
      <c r="F24" s="376"/>
      <c r="G24" s="376"/>
      <c r="H24" s="376"/>
      <c r="I24" s="376"/>
      <c r="J24" s="376"/>
      <c r="K24" s="377"/>
      <c r="L24" s="372">
        <v>1</v>
      </c>
      <c r="M24" s="373"/>
      <c r="N24" s="373"/>
      <c r="O24" s="373"/>
      <c r="P24" s="374"/>
      <c r="Q24" s="372">
        <v>8560</v>
      </c>
      <c r="R24" s="373"/>
      <c r="S24" s="373"/>
      <c r="T24" s="373"/>
      <c r="U24" s="373"/>
      <c r="V24" s="374"/>
      <c r="W24" s="462"/>
      <c r="X24" s="399"/>
      <c r="Y24" s="400"/>
      <c r="Z24" s="375" t="s">
        <v>173</v>
      </c>
      <c r="AA24" s="376"/>
      <c r="AB24" s="376"/>
      <c r="AC24" s="376"/>
      <c r="AD24" s="376"/>
      <c r="AE24" s="376"/>
      <c r="AF24" s="376"/>
      <c r="AG24" s="377"/>
      <c r="AH24" s="372">
        <v>445</v>
      </c>
      <c r="AI24" s="373"/>
      <c r="AJ24" s="373"/>
      <c r="AK24" s="373"/>
      <c r="AL24" s="374"/>
      <c r="AM24" s="372">
        <v>1360365</v>
      </c>
      <c r="AN24" s="373"/>
      <c r="AO24" s="373"/>
      <c r="AP24" s="373"/>
      <c r="AQ24" s="373"/>
      <c r="AR24" s="374"/>
      <c r="AS24" s="372">
        <v>3057</v>
      </c>
      <c r="AT24" s="373"/>
      <c r="AU24" s="373"/>
      <c r="AV24" s="373"/>
      <c r="AW24" s="373"/>
      <c r="AX24" s="432"/>
      <c r="AY24" s="392" t="s">
        <v>174</v>
      </c>
      <c r="AZ24" s="393"/>
      <c r="BA24" s="393"/>
      <c r="BB24" s="393"/>
      <c r="BC24" s="393"/>
      <c r="BD24" s="393"/>
      <c r="BE24" s="393"/>
      <c r="BF24" s="393"/>
      <c r="BG24" s="393"/>
      <c r="BH24" s="393"/>
      <c r="BI24" s="393"/>
      <c r="BJ24" s="393"/>
      <c r="BK24" s="393"/>
      <c r="BL24" s="393"/>
      <c r="BM24" s="394"/>
      <c r="BN24" s="419">
        <v>17087748</v>
      </c>
      <c r="BO24" s="420"/>
      <c r="BP24" s="420"/>
      <c r="BQ24" s="420"/>
      <c r="BR24" s="420"/>
      <c r="BS24" s="420"/>
      <c r="BT24" s="420"/>
      <c r="BU24" s="421"/>
      <c r="BV24" s="419">
        <v>18398730</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15">
      <c r="A25" s="181"/>
      <c r="B25" s="398"/>
      <c r="C25" s="399"/>
      <c r="D25" s="400"/>
      <c r="E25" s="375" t="s">
        <v>175</v>
      </c>
      <c r="F25" s="376"/>
      <c r="G25" s="376"/>
      <c r="H25" s="376"/>
      <c r="I25" s="376"/>
      <c r="J25" s="376"/>
      <c r="K25" s="377"/>
      <c r="L25" s="372">
        <v>1</v>
      </c>
      <c r="M25" s="373"/>
      <c r="N25" s="373"/>
      <c r="O25" s="373"/>
      <c r="P25" s="374"/>
      <c r="Q25" s="372">
        <v>6840</v>
      </c>
      <c r="R25" s="373"/>
      <c r="S25" s="373"/>
      <c r="T25" s="373"/>
      <c r="U25" s="373"/>
      <c r="V25" s="374"/>
      <c r="W25" s="462"/>
      <c r="X25" s="399"/>
      <c r="Y25" s="400"/>
      <c r="Z25" s="375" t="s">
        <v>176</v>
      </c>
      <c r="AA25" s="376"/>
      <c r="AB25" s="376"/>
      <c r="AC25" s="376"/>
      <c r="AD25" s="376"/>
      <c r="AE25" s="376"/>
      <c r="AF25" s="376"/>
      <c r="AG25" s="377"/>
      <c r="AH25" s="372">
        <v>105</v>
      </c>
      <c r="AI25" s="373"/>
      <c r="AJ25" s="373"/>
      <c r="AK25" s="373"/>
      <c r="AL25" s="374"/>
      <c r="AM25" s="372">
        <v>324450</v>
      </c>
      <c r="AN25" s="373"/>
      <c r="AO25" s="373"/>
      <c r="AP25" s="373"/>
      <c r="AQ25" s="373"/>
      <c r="AR25" s="374"/>
      <c r="AS25" s="372">
        <v>3090</v>
      </c>
      <c r="AT25" s="373"/>
      <c r="AU25" s="373"/>
      <c r="AV25" s="373"/>
      <c r="AW25" s="373"/>
      <c r="AX25" s="432"/>
      <c r="AY25" s="445" t="s">
        <v>177</v>
      </c>
      <c r="AZ25" s="446"/>
      <c r="BA25" s="446"/>
      <c r="BB25" s="446"/>
      <c r="BC25" s="446"/>
      <c r="BD25" s="446"/>
      <c r="BE25" s="446"/>
      <c r="BF25" s="446"/>
      <c r="BG25" s="446"/>
      <c r="BH25" s="446"/>
      <c r="BI25" s="446"/>
      <c r="BJ25" s="446"/>
      <c r="BK25" s="446"/>
      <c r="BL25" s="446"/>
      <c r="BM25" s="447"/>
      <c r="BN25" s="448">
        <v>5656123</v>
      </c>
      <c r="BO25" s="449"/>
      <c r="BP25" s="449"/>
      <c r="BQ25" s="449"/>
      <c r="BR25" s="449"/>
      <c r="BS25" s="449"/>
      <c r="BT25" s="449"/>
      <c r="BU25" s="450"/>
      <c r="BV25" s="448">
        <v>5576003</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15">
      <c r="A26" s="181"/>
      <c r="B26" s="398"/>
      <c r="C26" s="399"/>
      <c r="D26" s="400"/>
      <c r="E26" s="375" t="s">
        <v>178</v>
      </c>
      <c r="F26" s="376"/>
      <c r="G26" s="376"/>
      <c r="H26" s="376"/>
      <c r="I26" s="376"/>
      <c r="J26" s="376"/>
      <c r="K26" s="377"/>
      <c r="L26" s="372">
        <v>1</v>
      </c>
      <c r="M26" s="373"/>
      <c r="N26" s="373"/>
      <c r="O26" s="373"/>
      <c r="P26" s="374"/>
      <c r="Q26" s="372">
        <v>6400</v>
      </c>
      <c r="R26" s="373"/>
      <c r="S26" s="373"/>
      <c r="T26" s="373"/>
      <c r="U26" s="373"/>
      <c r="V26" s="374"/>
      <c r="W26" s="462"/>
      <c r="X26" s="399"/>
      <c r="Y26" s="400"/>
      <c r="Z26" s="375" t="s">
        <v>179</v>
      </c>
      <c r="AA26" s="430"/>
      <c r="AB26" s="430"/>
      <c r="AC26" s="430"/>
      <c r="AD26" s="430"/>
      <c r="AE26" s="430"/>
      <c r="AF26" s="430"/>
      <c r="AG26" s="431"/>
      <c r="AH26" s="372">
        <v>8</v>
      </c>
      <c r="AI26" s="373"/>
      <c r="AJ26" s="373"/>
      <c r="AK26" s="373"/>
      <c r="AL26" s="374"/>
      <c r="AM26" s="372">
        <v>22784</v>
      </c>
      <c r="AN26" s="373"/>
      <c r="AO26" s="373"/>
      <c r="AP26" s="373"/>
      <c r="AQ26" s="373"/>
      <c r="AR26" s="374"/>
      <c r="AS26" s="372">
        <v>2848</v>
      </c>
      <c r="AT26" s="373"/>
      <c r="AU26" s="373"/>
      <c r="AV26" s="373"/>
      <c r="AW26" s="373"/>
      <c r="AX26" s="432"/>
      <c r="AY26" s="459" t="s">
        <v>180</v>
      </c>
      <c r="AZ26" s="379"/>
      <c r="BA26" s="379"/>
      <c r="BB26" s="379"/>
      <c r="BC26" s="379"/>
      <c r="BD26" s="379"/>
      <c r="BE26" s="379"/>
      <c r="BF26" s="379"/>
      <c r="BG26" s="379"/>
      <c r="BH26" s="379"/>
      <c r="BI26" s="379"/>
      <c r="BJ26" s="379"/>
      <c r="BK26" s="379"/>
      <c r="BL26" s="379"/>
      <c r="BM26" s="460"/>
      <c r="BN26" s="419" t="s">
        <v>181</v>
      </c>
      <c r="BO26" s="420"/>
      <c r="BP26" s="420"/>
      <c r="BQ26" s="420"/>
      <c r="BR26" s="420"/>
      <c r="BS26" s="420"/>
      <c r="BT26" s="420"/>
      <c r="BU26" s="421"/>
      <c r="BV26" s="419" t="s">
        <v>181</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
      <c r="A27" s="181"/>
      <c r="B27" s="398"/>
      <c r="C27" s="399"/>
      <c r="D27" s="400"/>
      <c r="E27" s="375" t="s">
        <v>182</v>
      </c>
      <c r="F27" s="376"/>
      <c r="G27" s="376"/>
      <c r="H27" s="376"/>
      <c r="I27" s="376"/>
      <c r="J27" s="376"/>
      <c r="K27" s="377"/>
      <c r="L27" s="372">
        <v>1</v>
      </c>
      <c r="M27" s="373"/>
      <c r="N27" s="373"/>
      <c r="O27" s="373"/>
      <c r="P27" s="374"/>
      <c r="Q27" s="372">
        <v>4110</v>
      </c>
      <c r="R27" s="373"/>
      <c r="S27" s="373"/>
      <c r="T27" s="373"/>
      <c r="U27" s="373"/>
      <c r="V27" s="374"/>
      <c r="W27" s="462"/>
      <c r="X27" s="399"/>
      <c r="Y27" s="400"/>
      <c r="Z27" s="375" t="s">
        <v>183</v>
      </c>
      <c r="AA27" s="376"/>
      <c r="AB27" s="376"/>
      <c r="AC27" s="376"/>
      <c r="AD27" s="376"/>
      <c r="AE27" s="376"/>
      <c r="AF27" s="376"/>
      <c r="AG27" s="377"/>
      <c r="AH27" s="372">
        <v>26</v>
      </c>
      <c r="AI27" s="373"/>
      <c r="AJ27" s="373"/>
      <c r="AK27" s="373"/>
      <c r="AL27" s="374"/>
      <c r="AM27" s="372">
        <v>73632</v>
      </c>
      <c r="AN27" s="373"/>
      <c r="AO27" s="373"/>
      <c r="AP27" s="373"/>
      <c r="AQ27" s="373"/>
      <c r="AR27" s="374"/>
      <c r="AS27" s="372">
        <v>2832</v>
      </c>
      <c r="AT27" s="373"/>
      <c r="AU27" s="373"/>
      <c r="AV27" s="373"/>
      <c r="AW27" s="373"/>
      <c r="AX27" s="432"/>
      <c r="AY27" s="456" t="s">
        <v>184</v>
      </c>
      <c r="AZ27" s="457"/>
      <c r="BA27" s="457"/>
      <c r="BB27" s="457"/>
      <c r="BC27" s="457"/>
      <c r="BD27" s="457"/>
      <c r="BE27" s="457"/>
      <c r="BF27" s="457"/>
      <c r="BG27" s="457"/>
      <c r="BH27" s="457"/>
      <c r="BI27" s="457"/>
      <c r="BJ27" s="457"/>
      <c r="BK27" s="457"/>
      <c r="BL27" s="457"/>
      <c r="BM27" s="458"/>
      <c r="BN27" s="453">
        <v>549562</v>
      </c>
      <c r="BO27" s="454"/>
      <c r="BP27" s="454"/>
      <c r="BQ27" s="454"/>
      <c r="BR27" s="454"/>
      <c r="BS27" s="454"/>
      <c r="BT27" s="454"/>
      <c r="BU27" s="455"/>
      <c r="BV27" s="453">
        <v>549562</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15">
      <c r="A28" s="181"/>
      <c r="B28" s="398"/>
      <c r="C28" s="399"/>
      <c r="D28" s="400"/>
      <c r="E28" s="375" t="s">
        <v>185</v>
      </c>
      <c r="F28" s="376"/>
      <c r="G28" s="376"/>
      <c r="H28" s="376"/>
      <c r="I28" s="376"/>
      <c r="J28" s="376"/>
      <c r="K28" s="377"/>
      <c r="L28" s="372">
        <v>1</v>
      </c>
      <c r="M28" s="373"/>
      <c r="N28" s="373"/>
      <c r="O28" s="373"/>
      <c r="P28" s="374"/>
      <c r="Q28" s="372">
        <v>3700</v>
      </c>
      <c r="R28" s="373"/>
      <c r="S28" s="373"/>
      <c r="T28" s="373"/>
      <c r="U28" s="373"/>
      <c r="V28" s="374"/>
      <c r="W28" s="462"/>
      <c r="X28" s="399"/>
      <c r="Y28" s="400"/>
      <c r="Z28" s="375" t="s">
        <v>186</v>
      </c>
      <c r="AA28" s="376"/>
      <c r="AB28" s="376"/>
      <c r="AC28" s="376"/>
      <c r="AD28" s="376"/>
      <c r="AE28" s="376"/>
      <c r="AF28" s="376"/>
      <c r="AG28" s="377"/>
      <c r="AH28" s="372" t="s">
        <v>181</v>
      </c>
      <c r="AI28" s="373"/>
      <c r="AJ28" s="373"/>
      <c r="AK28" s="373"/>
      <c r="AL28" s="374"/>
      <c r="AM28" s="372" t="s">
        <v>181</v>
      </c>
      <c r="AN28" s="373"/>
      <c r="AO28" s="373"/>
      <c r="AP28" s="373"/>
      <c r="AQ28" s="373"/>
      <c r="AR28" s="374"/>
      <c r="AS28" s="372" t="s">
        <v>181</v>
      </c>
      <c r="AT28" s="373"/>
      <c r="AU28" s="373"/>
      <c r="AV28" s="373"/>
      <c r="AW28" s="373"/>
      <c r="AX28" s="432"/>
      <c r="AY28" s="436" t="s">
        <v>187</v>
      </c>
      <c r="AZ28" s="437"/>
      <c r="BA28" s="437"/>
      <c r="BB28" s="438"/>
      <c r="BC28" s="445" t="s">
        <v>49</v>
      </c>
      <c r="BD28" s="446"/>
      <c r="BE28" s="446"/>
      <c r="BF28" s="446"/>
      <c r="BG28" s="446"/>
      <c r="BH28" s="446"/>
      <c r="BI28" s="446"/>
      <c r="BJ28" s="446"/>
      <c r="BK28" s="446"/>
      <c r="BL28" s="446"/>
      <c r="BM28" s="447"/>
      <c r="BN28" s="448">
        <v>3001111</v>
      </c>
      <c r="BO28" s="449"/>
      <c r="BP28" s="449"/>
      <c r="BQ28" s="449"/>
      <c r="BR28" s="449"/>
      <c r="BS28" s="449"/>
      <c r="BT28" s="449"/>
      <c r="BU28" s="450"/>
      <c r="BV28" s="448">
        <v>2998747</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15">
      <c r="A29" s="181"/>
      <c r="B29" s="398"/>
      <c r="C29" s="399"/>
      <c r="D29" s="400"/>
      <c r="E29" s="375" t="s">
        <v>188</v>
      </c>
      <c r="F29" s="376"/>
      <c r="G29" s="376"/>
      <c r="H29" s="376"/>
      <c r="I29" s="376"/>
      <c r="J29" s="376"/>
      <c r="K29" s="377"/>
      <c r="L29" s="372">
        <v>18</v>
      </c>
      <c r="M29" s="373"/>
      <c r="N29" s="373"/>
      <c r="O29" s="373"/>
      <c r="P29" s="374"/>
      <c r="Q29" s="372">
        <v>3490</v>
      </c>
      <c r="R29" s="373"/>
      <c r="S29" s="373"/>
      <c r="T29" s="373"/>
      <c r="U29" s="373"/>
      <c r="V29" s="374"/>
      <c r="W29" s="463"/>
      <c r="X29" s="464"/>
      <c r="Y29" s="465"/>
      <c r="Z29" s="375" t="s">
        <v>189</v>
      </c>
      <c r="AA29" s="376"/>
      <c r="AB29" s="376"/>
      <c r="AC29" s="376"/>
      <c r="AD29" s="376"/>
      <c r="AE29" s="376"/>
      <c r="AF29" s="376"/>
      <c r="AG29" s="377"/>
      <c r="AH29" s="372">
        <v>471</v>
      </c>
      <c r="AI29" s="373"/>
      <c r="AJ29" s="373"/>
      <c r="AK29" s="373"/>
      <c r="AL29" s="374"/>
      <c r="AM29" s="372">
        <v>1433997</v>
      </c>
      <c r="AN29" s="373"/>
      <c r="AO29" s="373"/>
      <c r="AP29" s="373"/>
      <c r="AQ29" s="373"/>
      <c r="AR29" s="374"/>
      <c r="AS29" s="372">
        <v>3045</v>
      </c>
      <c r="AT29" s="373"/>
      <c r="AU29" s="373"/>
      <c r="AV29" s="373"/>
      <c r="AW29" s="373"/>
      <c r="AX29" s="432"/>
      <c r="AY29" s="439"/>
      <c r="AZ29" s="440"/>
      <c r="BA29" s="440"/>
      <c r="BB29" s="441"/>
      <c r="BC29" s="433" t="s">
        <v>190</v>
      </c>
      <c r="BD29" s="434"/>
      <c r="BE29" s="434"/>
      <c r="BF29" s="434"/>
      <c r="BG29" s="434"/>
      <c r="BH29" s="434"/>
      <c r="BI29" s="434"/>
      <c r="BJ29" s="434"/>
      <c r="BK29" s="434"/>
      <c r="BL29" s="434"/>
      <c r="BM29" s="435"/>
      <c r="BN29" s="419">
        <v>1530675</v>
      </c>
      <c r="BO29" s="420"/>
      <c r="BP29" s="420"/>
      <c r="BQ29" s="420"/>
      <c r="BR29" s="420"/>
      <c r="BS29" s="420"/>
      <c r="BT29" s="420"/>
      <c r="BU29" s="421"/>
      <c r="BV29" s="419">
        <v>1829658</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191</v>
      </c>
      <c r="X30" s="387"/>
      <c r="Y30" s="387"/>
      <c r="Z30" s="387"/>
      <c r="AA30" s="387"/>
      <c r="AB30" s="387"/>
      <c r="AC30" s="387"/>
      <c r="AD30" s="387"/>
      <c r="AE30" s="387"/>
      <c r="AF30" s="387"/>
      <c r="AG30" s="388"/>
      <c r="AH30" s="389">
        <v>98.6</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5578596</v>
      </c>
      <c r="BO30" s="454"/>
      <c r="BP30" s="454"/>
      <c r="BQ30" s="454"/>
      <c r="BR30" s="454"/>
      <c r="BS30" s="454"/>
      <c r="BT30" s="454"/>
      <c r="BU30" s="455"/>
      <c r="BV30" s="453">
        <v>4731068</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8" t="s">
        <v>192</v>
      </c>
      <c r="D32" s="378"/>
      <c r="E32" s="378"/>
      <c r="F32" s="378"/>
      <c r="G32" s="378"/>
      <c r="H32" s="378"/>
      <c r="I32" s="378"/>
      <c r="J32" s="378"/>
      <c r="K32" s="378"/>
      <c r="L32" s="378"/>
      <c r="M32" s="378"/>
      <c r="N32" s="378"/>
      <c r="O32" s="378"/>
      <c r="P32" s="378"/>
      <c r="Q32" s="378"/>
      <c r="R32" s="378"/>
      <c r="S32" s="378"/>
      <c r="U32" s="379" t="s">
        <v>193</v>
      </c>
      <c r="V32" s="379"/>
      <c r="W32" s="379"/>
      <c r="X32" s="379"/>
      <c r="Y32" s="379"/>
      <c r="Z32" s="379"/>
      <c r="AA32" s="379"/>
      <c r="AB32" s="379"/>
      <c r="AC32" s="379"/>
      <c r="AD32" s="379"/>
      <c r="AE32" s="379"/>
      <c r="AF32" s="379"/>
      <c r="AG32" s="379"/>
      <c r="AH32" s="379"/>
      <c r="AI32" s="379"/>
      <c r="AJ32" s="379"/>
      <c r="AK32" s="379"/>
      <c r="AM32" s="379" t="s">
        <v>194</v>
      </c>
      <c r="AN32" s="379"/>
      <c r="AO32" s="379"/>
      <c r="AP32" s="379"/>
      <c r="AQ32" s="379"/>
      <c r="AR32" s="379"/>
      <c r="AS32" s="379"/>
      <c r="AT32" s="379"/>
      <c r="AU32" s="379"/>
      <c r="AV32" s="379"/>
      <c r="AW32" s="379"/>
      <c r="AX32" s="379"/>
      <c r="AY32" s="379"/>
      <c r="AZ32" s="379"/>
      <c r="BA32" s="379"/>
      <c r="BB32" s="379"/>
      <c r="BC32" s="379"/>
      <c r="BE32" s="379" t="s">
        <v>195</v>
      </c>
      <c r="BF32" s="379"/>
      <c r="BG32" s="379"/>
      <c r="BH32" s="379"/>
      <c r="BI32" s="379"/>
      <c r="BJ32" s="379"/>
      <c r="BK32" s="379"/>
      <c r="BL32" s="379"/>
      <c r="BM32" s="379"/>
      <c r="BN32" s="379"/>
      <c r="BO32" s="379"/>
      <c r="BP32" s="379"/>
      <c r="BQ32" s="379"/>
      <c r="BR32" s="379"/>
      <c r="BS32" s="379"/>
      <c r="BT32" s="379"/>
      <c r="BU32" s="379"/>
      <c r="BW32" s="379" t="s">
        <v>196</v>
      </c>
      <c r="BX32" s="379"/>
      <c r="BY32" s="379"/>
      <c r="BZ32" s="379"/>
      <c r="CA32" s="379"/>
      <c r="CB32" s="379"/>
      <c r="CC32" s="379"/>
      <c r="CD32" s="379"/>
      <c r="CE32" s="379"/>
      <c r="CF32" s="379"/>
      <c r="CG32" s="379"/>
      <c r="CH32" s="379"/>
      <c r="CI32" s="379"/>
      <c r="CJ32" s="379"/>
      <c r="CK32" s="379"/>
      <c r="CL32" s="379"/>
      <c r="CM32" s="379"/>
      <c r="CO32" s="379" t="s">
        <v>197</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15">
      <c r="A33" s="181"/>
      <c r="B33" s="205"/>
      <c r="C33" s="371" t="s">
        <v>198</v>
      </c>
      <c r="D33" s="371"/>
      <c r="E33" s="370" t="s">
        <v>199</v>
      </c>
      <c r="F33" s="370"/>
      <c r="G33" s="370"/>
      <c r="H33" s="370"/>
      <c r="I33" s="370"/>
      <c r="J33" s="370"/>
      <c r="K33" s="370"/>
      <c r="L33" s="370"/>
      <c r="M33" s="370"/>
      <c r="N33" s="370"/>
      <c r="O33" s="370"/>
      <c r="P33" s="370"/>
      <c r="Q33" s="370"/>
      <c r="R33" s="370"/>
      <c r="S33" s="370"/>
      <c r="T33" s="206"/>
      <c r="U33" s="371" t="s">
        <v>200</v>
      </c>
      <c r="V33" s="371"/>
      <c r="W33" s="370" t="s">
        <v>199</v>
      </c>
      <c r="X33" s="370"/>
      <c r="Y33" s="370"/>
      <c r="Z33" s="370"/>
      <c r="AA33" s="370"/>
      <c r="AB33" s="370"/>
      <c r="AC33" s="370"/>
      <c r="AD33" s="370"/>
      <c r="AE33" s="370"/>
      <c r="AF33" s="370"/>
      <c r="AG33" s="370"/>
      <c r="AH33" s="370"/>
      <c r="AI33" s="370"/>
      <c r="AJ33" s="370"/>
      <c r="AK33" s="370"/>
      <c r="AL33" s="206"/>
      <c r="AM33" s="371" t="s">
        <v>201</v>
      </c>
      <c r="AN33" s="371"/>
      <c r="AO33" s="370" t="s">
        <v>202</v>
      </c>
      <c r="AP33" s="370"/>
      <c r="AQ33" s="370"/>
      <c r="AR33" s="370"/>
      <c r="AS33" s="370"/>
      <c r="AT33" s="370"/>
      <c r="AU33" s="370"/>
      <c r="AV33" s="370"/>
      <c r="AW33" s="370"/>
      <c r="AX33" s="370"/>
      <c r="AY33" s="370"/>
      <c r="AZ33" s="370"/>
      <c r="BA33" s="370"/>
      <c r="BB33" s="370"/>
      <c r="BC33" s="370"/>
      <c r="BD33" s="207"/>
      <c r="BE33" s="370" t="s">
        <v>203</v>
      </c>
      <c r="BF33" s="370"/>
      <c r="BG33" s="370" t="s">
        <v>204</v>
      </c>
      <c r="BH33" s="370"/>
      <c r="BI33" s="370"/>
      <c r="BJ33" s="370"/>
      <c r="BK33" s="370"/>
      <c r="BL33" s="370"/>
      <c r="BM33" s="370"/>
      <c r="BN33" s="370"/>
      <c r="BO33" s="370"/>
      <c r="BP33" s="370"/>
      <c r="BQ33" s="370"/>
      <c r="BR33" s="370"/>
      <c r="BS33" s="370"/>
      <c r="BT33" s="370"/>
      <c r="BU33" s="370"/>
      <c r="BV33" s="207"/>
      <c r="BW33" s="371" t="s">
        <v>203</v>
      </c>
      <c r="BX33" s="371"/>
      <c r="BY33" s="370" t="s">
        <v>205</v>
      </c>
      <c r="BZ33" s="370"/>
      <c r="CA33" s="370"/>
      <c r="CB33" s="370"/>
      <c r="CC33" s="370"/>
      <c r="CD33" s="370"/>
      <c r="CE33" s="370"/>
      <c r="CF33" s="370"/>
      <c r="CG33" s="370"/>
      <c r="CH33" s="370"/>
      <c r="CI33" s="370"/>
      <c r="CJ33" s="370"/>
      <c r="CK33" s="370"/>
      <c r="CL33" s="370"/>
      <c r="CM33" s="370"/>
      <c r="CN33" s="206"/>
      <c r="CO33" s="371" t="s">
        <v>206</v>
      </c>
      <c r="CP33" s="371"/>
      <c r="CQ33" s="370" t="s">
        <v>207</v>
      </c>
      <c r="CR33" s="370"/>
      <c r="CS33" s="370"/>
      <c r="CT33" s="370"/>
      <c r="CU33" s="370"/>
      <c r="CV33" s="370"/>
      <c r="CW33" s="370"/>
      <c r="CX33" s="370"/>
      <c r="CY33" s="370"/>
      <c r="CZ33" s="370"/>
      <c r="DA33" s="370"/>
      <c r="DB33" s="370"/>
      <c r="DC33" s="370"/>
      <c r="DD33" s="370"/>
      <c r="DE33" s="370"/>
      <c r="DF33" s="206"/>
      <c r="DG33" s="369" t="s">
        <v>208</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国民健康保険特別会計（事業勘定）</v>
      </c>
      <c r="X34" s="368"/>
      <c r="Y34" s="368"/>
      <c r="Z34" s="368"/>
      <c r="AA34" s="368"/>
      <c r="AB34" s="368"/>
      <c r="AC34" s="368"/>
      <c r="AD34" s="368"/>
      <c r="AE34" s="368"/>
      <c r="AF34" s="368"/>
      <c r="AG34" s="368"/>
      <c r="AH34" s="368"/>
      <c r="AI34" s="368"/>
      <c r="AJ34" s="368"/>
      <c r="AK34" s="368"/>
      <c r="AL34" s="181"/>
      <c r="AM34" s="367">
        <f>IF(AO34="","",MAX(C34:D43,U34:V43)+1)</f>
        <v>7</v>
      </c>
      <c r="AN34" s="367"/>
      <c r="AO34" s="368" t="str">
        <f>IF('各会計、関係団体の財政状況及び健全化判断比率'!B32="","",'各会計、関係団体の財政状況及び健全化判断比率'!B32)</f>
        <v>水道事業会計</v>
      </c>
      <c r="AP34" s="368"/>
      <c r="AQ34" s="368"/>
      <c r="AR34" s="368"/>
      <c r="AS34" s="368"/>
      <c r="AT34" s="368"/>
      <c r="AU34" s="368"/>
      <c r="AV34" s="368"/>
      <c r="AW34" s="368"/>
      <c r="AX34" s="368"/>
      <c r="AY34" s="368"/>
      <c r="AZ34" s="368"/>
      <c r="BA34" s="368"/>
      <c r="BB34" s="368"/>
      <c r="BC34" s="368"/>
      <c r="BD34" s="181"/>
      <c r="BE34" s="367">
        <f>IF(BG34="","",MAX(C34:D43,U34:V43,AM34:AN43)+1)</f>
        <v>9</v>
      </c>
      <c r="BF34" s="367"/>
      <c r="BG34" s="368" t="str">
        <f>IF('各会計、関係団体の財政状況及び健全化判断比率'!B34="","",'各会計、関係団体の財政状況及び健全化判断比率'!B34)</f>
        <v>農業集落排水事業特別会計</v>
      </c>
      <c r="BH34" s="368"/>
      <c r="BI34" s="368"/>
      <c r="BJ34" s="368"/>
      <c r="BK34" s="368"/>
      <c r="BL34" s="368"/>
      <c r="BM34" s="368"/>
      <c r="BN34" s="368"/>
      <c r="BO34" s="368"/>
      <c r="BP34" s="368"/>
      <c r="BQ34" s="368"/>
      <c r="BR34" s="368"/>
      <c r="BS34" s="368"/>
      <c r="BT34" s="368"/>
      <c r="BU34" s="368"/>
      <c r="BV34" s="181"/>
      <c r="BW34" s="367">
        <f>IF(BY34="","",MAX(C34:D43,U34:V43,AM34:AN43,BE34:BF43)+1)</f>
        <v>11</v>
      </c>
      <c r="BX34" s="367"/>
      <c r="BY34" s="368" t="str">
        <f>IF('各会計、関係団体の財政状況及び健全化判断比率'!B68="","",'各会計、関係団体の財政状況及び健全化判断比率'!B68)</f>
        <v>湖北水道企業団</v>
      </c>
      <c r="BZ34" s="368"/>
      <c r="CA34" s="368"/>
      <c r="CB34" s="368"/>
      <c r="CC34" s="368"/>
      <c r="CD34" s="368"/>
      <c r="CE34" s="368"/>
      <c r="CF34" s="368"/>
      <c r="CG34" s="368"/>
      <c r="CH34" s="368"/>
      <c r="CI34" s="368"/>
      <c r="CJ34" s="368"/>
      <c r="CK34" s="368"/>
      <c r="CL34" s="368"/>
      <c r="CM34" s="368"/>
      <c r="CN34" s="181"/>
      <c r="CO34" s="367">
        <f>IF(CQ34="","",MAX(C34:D43,U34:V43,AM34:AN43,BE34:BF43,BW34:BX43)+1)</f>
        <v>21</v>
      </c>
      <c r="CP34" s="367"/>
      <c r="CQ34" s="368" t="str">
        <f>IF('各会計、関係団体の財政状況及び健全化判断比率'!BS7="","",'各会計、関係団体の財政状況及び健全化判断比率'!BS7)</f>
        <v>小美玉ふるさと食品公社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f>IF(E35="","",C34+1)</f>
        <v>2</v>
      </c>
      <c r="D35" s="367"/>
      <c r="E35" s="368" t="str">
        <f>IF('各会計、関係団体の財政状況及び健全化判断比率'!B8="","",'各会計、関係団体の財政状況及び健全化判断比率'!B8)</f>
        <v>霊園事業特別会計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後期高齢者医療保険特別会計</v>
      </c>
      <c r="X35" s="368"/>
      <c r="Y35" s="368"/>
      <c r="Z35" s="368"/>
      <c r="AA35" s="368"/>
      <c r="AB35" s="368"/>
      <c r="AC35" s="368"/>
      <c r="AD35" s="368"/>
      <c r="AE35" s="368"/>
      <c r="AF35" s="368"/>
      <c r="AG35" s="368"/>
      <c r="AH35" s="368"/>
      <c r="AI35" s="368"/>
      <c r="AJ35" s="368"/>
      <c r="AK35" s="368"/>
      <c r="AL35" s="181"/>
      <c r="AM35" s="367">
        <f t="shared" ref="AM35:AM43" si="0">IF(AO35="","",AM34+1)</f>
        <v>8</v>
      </c>
      <c r="AN35" s="367"/>
      <c r="AO35" s="368" t="str">
        <f>IF('各会計、関係団体の財政状況及び健全化判断比率'!B33="","",'各会計、関係団体の財政状況及び健全化判断比率'!B33)</f>
        <v>下水道事業会計</v>
      </c>
      <c r="AP35" s="368"/>
      <c r="AQ35" s="368"/>
      <c r="AR35" s="368"/>
      <c r="AS35" s="368"/>
      <c r="AT35" s="368"/>
      <c r="AU35" s="368"/>
      <c r="AV35" s="368"/>
      <c r="AW35" s="368"/>
      <c r="AX35" s="368"/>
      <c r="AY35" s="368"/>
      <c r="AZ35" s="368"/>
      <c r="BA35" s="368"/>
      <c r="BB35" s="368"/>
      <c r="BC35" s="368"/>
      <c r="BD35" s="181"/>
      <c r="BE35" s="367">
        <f t="shared" ref="BE35:BE43" si="1">IF(BG35="","",BE34+1)</f>
        <v>10</v>
      </c>
      <c r="BF35" s="367"/>
      <c r="BG35" s="368" t="str">
        <f>IF('各会計、関係団体の財政状況及び健全化判断比率'!B35="","",'各会計、関係団体の財政状況及び健全化判断比率'!B35)</f>
        <v>戸別浄化槽事業特別会計</v>
      </c>
      <c r="BH35" s="368"/>
      <c r="BI35" s="368"/>
      <c r="BJ35" s="368"/>
      <c r="BK35" s="368"/>
      <c r="BL35" s="368"/>
      <c r="BM35" s="368"/>
      <c r="BN35" s="368"/>
      <c r="BO35" s="368"/>
      <c r="BP35" s="368"/>
      <c r="BQ35" s="368"/>
      <c r="BR35" s="368"/>
      <c r="BS35" s="368"/>
      <c r="BT35" s="368"/>
      <c r="BU35" s="368"/>
      <c r="BV35" s="181"/>
      <c r="BW35" s="367">
        <f t="shared" ref="BW35:BW43" si="2">IF(BY35="","",BW34+1)</f>
        <v>12</v>
      </c>
      <c r="BX35" s="367"/>
      <c r="BY35" s="368" t="str">
        <f>IF('各会計、関係団体の財政状況及び健全化判断比率'!B69="","",'各会計、関係団体の財政状況及び健全化判断比率'!B69)</f>
        <v>茨城地方広域環境事務組合</v>
      </c>
      <c r="BZ35" s="368"/>
      <c r="CA35" s="368"/>
      <c r="CB35" s="368"/>
      <c r="CC35" s="368"/>
      <c r="CD35" s="368"/>
      <c r="CE35" s="368"/>
      <c r="CF35" s="368"/>
      <c r="CG35" s="368"/>
      <c r="CH35" s="368"/>
      <c r="CI35" s="368"/>
      <c r="CJ35" s="368"/>
      <c r="CK35" s="368"/>
      <c r="CL35" s="368"/>
      <c r="CM35" s="368"/>
      <c r="CN35" s="181"/>
      <c r="CO35" s="367">
        <f t="shared" ref="CO35:CO43" si="3">IF(CQ35="","",CO34+1)</f>
        <v>22</v>
      </c>
      <c r="CP35" s="367"/>
      <c r="CQ35" s="368" t="str">
        <f>IF('各会計、関係団体の財政状況及び健全化判断比率'!BS8="","",'各会計、関係団体の財政状況及び健全化判断比率'!BS8)</f>
        <v>小美玉農業公社</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介護保険特別会計（保険事業勘定）</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13</v>
      </c>
      <c r="BX36" s="367"/>
      <c r="BY36" s="368" t="str">
        <f>IF('各会計、関係団体の財政状況及び健全化判断比率'!B70="","",'各会計、関係団体の財政状況及び健全化判断比率'!B70)</f>
        <v>湖北環境衛生組合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介護保険特別会計（介護サービス事業勘定）</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14</v>
      </c>
      <c r="BX37" s="367"/>
      <c r="BY37" s="368" t="str">
        <f>IF('各会計、関係団体の財政状況及び健全化判断比率'!B71="","",'各会計、関係団体の財政状況及び健全化判断比率'!B71)</f>
        <v>霞台厚生施設組合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15</v>
      </c>
      <c r="BX38" s="367"/>
      <c r="BY38" s="368" t="str">
        <f>IF('各会計、関係団体の財政状況及び健全化判断比率'!B72="","",'各会計、関係団体の財政状況及び健全化判断比率'!B72)</f>
        <v>茨城県市町村総合事務組合（一般会計）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16</v>
      </c>
      <c r="BX39" s="367"/>
      <c r="BY39" s="368" t="str">
        <f>IF('各会計、関係団体の財政状況及び健全化判断比率'!B73="","",'各会計、関係団体の財政状況及び健全化判断比率'!B73)</f>
        <v>茨城県市町村総合事務組合（県民交通災害共済事業特別会計）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17</v>
      </c>
      <c r="BX40" s="367"/>
      <c r="BY40" s="368" t="str">
        <f>IF('各会計、関係団体の財政状況及び健全化判断比率'!B74="","",'各会計、関係団体の財政状況及び健全化判断比率'!B74)</f>
        <v>石岡地方斎場組合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18</v>
      </c>
      <c r="BX41" s="367"/>
      <c r="BY41" s="368" t="str">
        <f>IF('各会計、関係団体の財政状況及び健全化判断比率'!B75="","",'各会計、関係団体の財政状況及び健全化判断比率'!B75)</f>
        <v>茨城租税債権管理機構</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19</v>
      </c>
      <c r="BX42" s="367"/>
      <c r="BY42" s="368" t="str">
        <f>IF('各会計、関係団体の財政状況及び健全化判断比率'!B76="","",'各会計、関係団体の財政状況及び健全化判断比率'!B76)</f>
        <v>茨城県後期高齢者医療広域連合（一般会計）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20</v>
      </c>
      <c r="BX43" s="367"/>
      <c r="BY43" s="368" t="str">
        <f>IF('各会計、関係団体の財政状況及び健全化判断比率'!B77="","",'各会計、関係団体の財政状況及び健全化判断比率'!B77)</f>
        <v>茨城県後期高齢者医療広域連合（後期高齢医療特別会計）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209</v>
      </c>
      <c r="E46" s="364" t="s">
        <v>210</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211</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212</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213</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214</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215</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216</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217</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e1UbpGrtlz8kI1VvVECEtPntydj4aGnD/5NG5QZG+p+dV8HirJYJrQntGODdyLbBYW3WDJaCxdnw/4FUgE0ZDg==" saltValue="RMgX7GYEfGUCQo72EFeza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4" zoomScaleSheetLayoutView="100" workbookViewId="0">
      <selection activeCell="J37" sqref="J37"/>
    </sheetView>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153" t="s">
        <v>569</v>
      </c>
      <c r="D34" s="1153"/>
      <c r="E34" s="1154"/>
      <c r="F34" s="32">
        <v>8</v>
      </c>
      <c r="G34" s="33">
        <v>5.99</v>
      </c>
      <c r="H34" s="33">
        <v>6.1</v>
      </c>
      <c r="I34" s="33">
        <v>6.25</v>
      </c>
      <c r="J34" s="34">
        <v>6.56</v>
      </c>
      <c r="K34" s="22"/>
      <c r="L34" s="22"/>
      <c r="M34" s="22"/>
      <c r="N34" s="22"/>
      <c r="O34" s="22"/>
      <c r="P34" s="22"/>
    </row>
    <row r="35" spans="1:16" ht="39" customHeight="1" x14ac:dyDescent="0.15">
      <c r="A35" s="22"/>
      <c r="B35" s="35"/>
      <c r="C35" s="1147" t="s">
        <v>570</v>
      </c>
      <c r="D35" s="1148"/>
      <c r="E35" s="1149"/>
      <c r="F35" s="36">
        <v>5.12</v>
      </c>
      <c r="G35" s="37">
        <v>5.67</v>
      </c>
      <c r="H35" s="37">
        <v>3.69</v>
      </c>
      <c r="I35" s="37">
        <v>7.63</v>
      </c>
      <c r="J35" s="38">
        <v>4.7300000000000004</v>
      </c>
      <c r="K35" s="22"/>
      <c r="L35" s="22"/>
      <c r="M35" s="22"/>
      <c r="N35" s="22"/>
      <c r="O35" s="22"/>
      <c r="P35" s="22"/>
    </row>
    <row r="36" spans="1:16" ht="39" customHeight="1" x14ac:dyDescent="0.15">
      <c r="A36" s="22"/>
      <c r="B36" s="35"/>
      <c r="C36" s="1147" t="s">
        <v>571</v>
      </c>
      <c r="D36" s="1148"/>
      <c r="E36" s="1149"/>
      <c r="F36" s="36" t="s">
        <v>520</v>
      </c>
      <c r="G36" s="37" t="s">
        <v>520</v>
      </c>
      <c r="H36" s="37">
        <v>1.05</v>
      </c>
      <c r="I36" s="37">
        <v>1.57</v>
      </c>
      <c r="J36" s="38">
        <v>2.02</v>
      </c>
      <c r="K36" s="22"/>
      <c r="L36" s="22"/>
      <c r="M36" s="22"/>
      <c r="N36" s="22"/>
      <c r="O36" s="22"/>
      <c r="P36" s="22"/>
    </row>
    <row r="37" spans="1:16" ht="39" customHeight="1" x14ac:dyDescent="0.15">
      <c r="A37" s="22"/>
      <c r="B37" s="35"/>
      <c r="C37" s="1147" t="s">
        <v>572</v>
      </c>
      <c r="D37" s="1148"/>
      <c r="E37" s="1149"/>
      <c r="F37" s="36">
        <v>0.31</v>
      </c>
      <c r="G37" s="37">
        <v>0.01</v>
      </c>
      <c r="H37" s="37">
        <v>0.87</v>
      </c>
      <c r="I37" s="37">
        <v>1.3</v>
      </c>
      <c r="J37" s="38">
        <v>0.82</v>
      </c>
      <c r="K37" s="22"/>
      <c r="L37" s="22"/>
      <c r="M37" s="22"/>
      <c r="N37" s="22"/>
      <c r="O37" s="22"/>
      <c r="P37" s="22"/>
    </row>
    <row r="38" spans="1:16" ht="39" customHeight="1" x14ac:dyDescent="0.15">
      <c r="A38" s="22"/>
      <c r="B38" s="35"/>
      <c r="C38" s="1147" t="s">
        <v>573</v>
      </c>
      <c r="D38" s="1148"/>
      <c r="E38" s="1149"/>
      <c r="F38" s="36">
        <v>0.05</v>
      </c>
      <c r="G38" s="37">
        <v>0.36</v>
      </c>
      <c r="H38" s="37">
        <v>0.61</v>
      </c>
      <c r="I38" s="37">
        <v>0.7</v>
      </c>
      <c r="J38" s="38">
        <v>0.63</v>
      </c>
      <c r="K38" s="22"/>
      <c r="L38" s="22"/>
      <c r="M38" s="22"/>
      <c r="N38" s="22"/>
      <c r="O38" s="22"/>
      <c r="P38" s="22"/>
    </row>
    <row r="39" spans="1:16" ht="39" customHeight="1" x14ac:dyDescent="0.15">
      <c r="A39" s="22"/>
      <c r="B39" s="35"/>
      <c r="C39" s="1147" t="s">
        <v>574</v>
      </c>
      <c r="D39" s="1148"/>
      <c r="E39" s="1149"/>
      <c r="F39" s="36">
        <v>0.05</v>
      </c>
      <c r="G39" s="37">
        <v>0.04</v>
      </c>
      <c r="H39" s="37">
        <v>0.11</v>
      </c>
      <c r="I39" s="37">
        <v>7.0000000000000007E-2</v>
      </c>
      <c r="J39" s="38">
        <v>7.0000000000000007E-2</v>
      </c>
      <c r="K39" s="22"/>
      <c r="L39" s="22"/>
      <c r="M39" s="22"/>
      <c r="N39" s="22"/>
      <c r="O39" s="22"/>
      <c r="P39" s="22"/>
    </row>
    <row r="40" spans="1:16" ht="39" customHeight="1" x14ac:dyDescent="0.15">
      <c r="A40" s="22"/>
      <c r="B40" s="35"/>
      <c r="C40" s="1147" t="s">
        <v>575</v>
      </c>
      <c r="D40" s="1148"/>
      <c r="E40" s="1149"/>
      <c r="F40" s="36">
        <v>0.01</v>
      </c>
      <c r="G40" s="37">
        <v>0.02</v>
      </c>
      <c r="H40" s="37">
        <v>0.02</v>
      </c>
      <c r="I40" s="37">
        <v>0.02</v>
      </c>
      <c r="J40" s="38">
        <v>0.02</v>
      </c>
      <c r="K40" s="22"/>
      <c r="L40" s="22"/>
      <c r="M40" s="22"/>
      <c r="N40" s="22"/>
      <c r="O40" s="22"/>
      <c r="P40" s="22"/>
    </row>
    <row r="41" spans="1:16" ht="39" customHeight="1" x14ac:dyDescent="0.15">
      <c r="A41" s="22"/>
      <c r="B41" s="35"/>
      <c r="C41" s="1147" t="s">
        <v>576</v>
      </c>
      <c r="D41" s="1148"/>
      <c r="E41" s="1149"/>
      <c r="F41" s="36">
        <v>0.02</v>
      </c>
      <c r="G41" s="37">
        <v>0.01</v>
      </c>
      <c r="H41" s="37">
        <v>0.02</v>
      </c>
      <c r="I41" s="37">
        <v>0.03</v>
      </c>
      <c r="J41" s="38">
        <v>0.01</v>
      </c>
      <c r="K41" s="22"/>
      <c r="L41" s="22"/>
      <c r="M41" s="22"/>
      <c r="N41" s="22"/>
      <c r="O41" s="22"/>
      <c r="P41" s="22"/>
    </row>
    <row r="42" spans="1:16" ht="39" customHeight="1" x14ac:dyDescent="0.15">
      <c r="A42" s="22"/>
      <c r="B42" s="39"/>
      <c r="C42" s="1147" t="s">
        <v>577</v>
      </c>
      <c r="D42" s="1148"/>
      <c r="E42" s="1149"/>
      <c r="F42" s="36" t="s">
        <v>520</v>
      </c>
      <c r="G42" s="37" t="s">
        <v>520</v>
      </c>
      <c r="H42" s="37" t="s">
        <v>520</v>
      </c>
      <c r="I42" s="37" t="s">
        <v>520</v>
      </c>
      <c r="J42" s="38" t="s">
        <v>520</v>
      </c>
      <c r="K42" s="22"/>
      <c r="L42" s="22"/>
      <c r="M42" s="22"/>
      <c r="N42" s="22"/>
      <c r="O42" s="22"/>
      <c r="P42" s="22"/>
    </row>
    <row r="43" spans="1:16" ht="39" customHeight="1" thickBot="1" x14ac:dyDescent="0.2">
      <c r="A43" s="22"/>
      <c r="B43" s="40"/>
      <c r="C43" s="1150" t="s">
        <v>578</v>
      </c>
      <c r="D43" s="1151"/>
      <c r="E43" s="1152"/>
      <c r="F43" s="41">
        <v>2.5499999999999998</v>
      </c>
      <c r="G43" s="42">
        <v>1.45</v>
      </c>
      <c r="H43" s="42">
        <v>0.08</v>
      </c>
      <c r="I43" s="42">
        <v>0.02</v>
      </c>
      <c r="J43" s="43">
        <v>0.01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viU9Di8WIybiADuG9ljs/ZP9GR+MTJsqDUXKfWK7lYDM839BEBh4adzXv00Ef936MRz+oBfUyE6cKGXO5JW0ag==" saltValue="sJbENZrew16YlRZtZVLS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election activeCell="O61" sqref="O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178" t="s">
        <v>10</v>
      </c>
      <c r="C45" s="1179"/>
      <c r="D45" s="58"/>
      <c r="E45" s="1184" t="s">
        <v>11</v>
      </c>
      <c r="F45" s="1184"/>
      <c r="G45" s="1184"/>
      <c r="H45" s="1184"/>
      <c r="I45" s="1184"/>
      <c r="J45" s="1185"/>
      <c r="K45" s="59">
        <v>2126</v>
      </c>
      <c r="L45" s="60">
        <v>2206</v>
      </c>
      <c r="M45" s="60">
        <v>2316</v>
      </c>
      <c r="N45" s="60">
        <v>2440</v>
      </c>
      <c r="O45" s="61">
        <v>2639</v>
      </c>
      <c r="P45" s="48"/>
      <c r="Q45" s="48"/>
      <c r="R45" s="48"/>
      <c r="S45" s="48"/>
      <c r="T45" s="48"/>
      <c r="U45" s="48"/>
    </row>
    <row r="46" spans="1:21" ht="30.75" customHeight="1" x14ac:dyDescent="0.15">
      <c r="A46" s="48"/>
      <c r="B46" s="1180"/>
      <c r="C46" s="1181"/>
      <c r="D46" s="62"/>
      <c r="E46" s="1157" t="s">
        <v>12</v>
      </c>
      <c r="F46" s="1157"/>
      <c r="G46" s="1157"/>
      <c r="H46" s="1157"/>
      <c r="I46" s="1157"/>
      <c r="J46" s="1158"/>
      <c r="K46" s="63" t="s">
        <v>520</v>
      </c>
      <c r="L46" s="64" t="s">
        <v>520</v>
      </c>
      <c r="M46" s="64" t="s">
        <v>520</v>
      </c>
      <c r="N46" s="64" t="s">
        <v>520</v>
      </c>
      <c r="O46" s="65" t="s">
        <v>520</v>
      </c>
      <c r="P46" s="48"/>
      <c r="Q46" s="48"/>
      <c r="R46" s="48"/>
      <c r="S46" s="48"/>
      <c r="T46" s="48"/>
      <c r="U46" s="48"/>
    </row>
    <row r="47" spans="1:21" ht="30.75" customHeight="1" x14ac:dyDescent="0.15">
      <c r="A47" s="48"/>
      <c r="B47" s="1180"/>
      <c r="C47" s="1181"/>
      <c r="D47" s="62"/>
      <c r="E47" s="1157" t="s">
        <v>13</v>
      </c>
      <c r="F47" s="1157"/>
      <c r="G47" s="1157"/>
      <c r="H47" s="1157"/>
      <c r="I47" s="1157"/>
      <c r="J47" s="1158"/>
      <c r="K47" s="63" t="s">
        <v>520</v>
      </c>
      <c r="L47" s="64" t="s">
        <v>520</v>
      </c>
      <c r="M47" s="64" t="s">
        <v>520</v>
      </c>
      <c r="N47" s="64" t="s">
        <v>520</v>
      </c>
      <c r="O47" s="65" t="s">
        <v>520</v>
      </c>
      <c r="P47" s="48"/>
      <c r="Q47" s="48"/>
      <c r="R47" s="48"/>
      <c r="S47" s="48"/>
      <c r="T47" s="48"/>
      <c r="U47" s="48"/>
    </row>
    <row r="48" spans="1:21" ht="30.75" customHeight="1" x14ac:dyDescent="0.15">
      <c r="A48" s="48"/>
      <c r="B48" s="1180"/>
      <c r="C48" s="1181"/>
      <c r="D48" s="62"/>
      <c r="E48" s="1157" t="s">
        <v>14</v>
      </c>
      <c r="F48" s="1157"/>
      <c r="G48" s="1157"/>
      <c r="H48" s="1157"/>
      <c r="I48" s="1157"/>
      <c r="J48" s="1158"/>
      <c r="K48" s="63">
        <v>862</v>
      </c>
      <c r="L48" s="64">
        <v>902</v>
      </c>
      <c r="M48" s="64">
        <v>717</v>
      </c>
      <c r="N48" s="64">
        <v>689</v>
      </c>
      <c r="O48" s="65">
        <v>669</v>
      </c>
      <c r="P48" s="48"/>
      <c r="Q48" s="48"/>
      <c r="R48" s="48"/>
      <c r="S48" s="48"/>
      <c r="T48" s="48"/>
      <c r="U48" s="48"/>
    </row>
    <row r="49" spans="1:21" ht="30.75" customHeight="1" x14ac:dyDescent="0.15">
      <c r="A49" s="48"/>
      <c r="B49" s="1180"/>
      <c r="C49" s="1181"/>
      <c r="D49" s="62"/>
      <c r="E49" s="1157" t="s">
        <v>15</v>
      </c>
      <c r="F49" s="1157"/>
      <c r="G49" s="1157"/>
      <c r="H49" s="1157"/>
      <c r="I49" s="1157"/>
      <c r="J49" s="1158"/>
      <c r="K49" s="63">
        <v>50</v>
      </c>
      <c r="L49" s="64">
        <v>9</v>
      </c>
      <c r="M49" s="64" t="s">
        <v>520</v>
      </c>
      <c r="N49" s="64" t="s">
        <v>520</v>
      </c>
      <c r="O49" s="65" t="s">
        <v>520</v>
      </c>
      <c r="P49" s="48"/>
      <c r="Q49" s="48"/>
      <c r="R49" s="48"/>
      <c r="S49" s="48"/>
      <c r="T49" s="48"/>
      <c r="U49" s="48"/>
    </row>
    <row r="50" spans="1:21" ht="30.75" customHeight="1" x14ac:dyDescent="0.15">
      <c r="A50" s="48"/>
      <c r="B50" s="1180"/>
      <c r="C50" s="1181"/>
      <c r="D50" s="62"/>
      <c r="E50" s="1157" t="s">
        <v>16</v>
      </c>
      <c r="F50" s="1157"/>
      <c r="G50" s="1157"/>
      <c r="H50" s="1157"/>
      <c r="I50" s="1157"/>
      <c r="J50" s="1158"/>
      <c r="K50" s="63" t="s">
        <v>520</v>
      </c>
      <c r="L50" s="64" t="s">
        <v>520</v>
      </c>
      <c r="M50" s="64" t="s">
        <v>520</v>
      </c>
      <c r="N50" s="64" t="s">
        <v>520</v>
      </c>
      <c r="O50" s="65" t="s">
        <v>520</v>
      </c>
      <c r="P50" s="48"/>
      <c r="Q50" s="48"/>
      <c r="R50" s="48"/>
      <c r="S50" s="48"/>
      <c r="T50" s="48"/>
      <c r="U50" s="48"/>
    </row>
    <row r="51" spans="1:21" ht="30.75" customHeight="1" x14ac:dyDescent="0.15">
      <c r="A51" s="48"/>
      <c r="B51" s="1182"/>
      <c r="C51" s="1183"/>
      <c r="D51" s="66"/>
      <c r="E51" s="1157" t="s">
        <v>17</v>
      </c>
      <c r="F51" s="1157"/>
      <c r="G51" s="1157"/>
      <c r="H51" s="1157"/>
      <c r="I51" s="1157"/>
      <c r="J51" s="1158"/>
      <c r="K51" s="63">
        <v>0</v>
      </c>
      <c r="L51" s="64">
        <v>0</v>
      </c>
      <c r="M51" s="64">
        <v>0</v>
      </c>
      <c r="N51" s="64">
        <v>0</v>
      </c>
      <c r="O51" s="65">
        <v>0</v>
      </c>
      <c r="P51" s="48"/>
      <c r="Q51" s="48"/>
      <c r="R51" s="48"/>
      <c r="S51" s="48"/>
      <c r="T51" s="48"/>
      <c r="U51" s="48"/>
    </row>
    <row r="52" spans="1:21" ht="30.75" customHeight="1" x14ac:dyDescent="0.15">
      <c r="A52" s="48"/>
      <c r="B52" s="1155" t="s">
        <v>18</v>
      </c>
      <c r="C52" s="1156"/>
      <c r="D52" s="66"/>
      <c r="E52" s="1157" t="s">
        <v>19</v>
      </c>
      <c r="F52" s="1157"/>
      <c r="G52" s="1157"/>
      <c r="H52" s="1157"/>
      <c r="I52" s="1157"/>
      <c r="J52" s="1158"/>
      <c r="K52" s="63">
        <v>2198</v>
      </c>
      <c r="L52" s="64">
        <v>2254</v>
      </c>
      <c r="M52" s="64">
        <v>2339</v>
      </c>
      <c r="N52" s="64">
        <v>2428</v>
      </c>
      <c r="O52" s="65">
        <v>2523</v>
      </c>
      <c r="P52" s="48"/>
      <c r="Q52" s="48"/>
      <c r="R52" s="48"/>
      <c r="S52" s="48"/>
      <c r="T52" s="48"/>
      <c r="U52" s="48"/>
    </row>
    <row r="53" spans="1:21" ht="30.75" customHeight="1" thickBot="1" x14ac:dyDescent="0.2">
      <c r="A53" s="48"/>
      <c r="B53" s="1159" t="s">
        <v>20</v>
      </c>
      <c r="C53" s="1160"/>
      <c r="D53" s="67"/>
      <c r="E53" s="1161" t="s">
        <v>21</v>
      </c>
      <c r="F53" s="1161"/>
      <c r="G53" s="1161"/>
      <c r="H53" s="1161"/>
      <c r="I53" s="1161"/>
      <c r="J53" s="1162"/>
      <c r="K53" s="68">
        <v>840</v>
      </c>
      <c r="L53" s="69">
        <v>863</v>
      </c>
      <c r="M53" s="69">
        <v>694</v>
      </c>
      <c r="N53" s="69">
        <v>701</v>
      </c>
      <c r="O53" s="70">
        <v>785</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24</v>
      </c>
      <c r="C56" s="73"/>
      <c r="D56" s="73"/>
      <c r="E56" s="73"/>
      <c r="F56" s="73"/>
      <c r="G56" s="73"/>
      <c r="H56" s="73"/>
      <c r="I56" s="73"/>
      <c r="J56" s="73"/>
      <c r="K56" s="74"/>
      <c r="L56" s="74"/>
      <c r="M56" s="74"/>
      <c r="N56" s="74"/>
      <c r="O56" s="75" t="s">
        <v>579</v>
      </c>
      <c r="P56" s="48"/>
      <c r="Q56" s="48"/>
      <c r="R56" s="48"/>
      <c r="S56" s="48"/>
      <c r="T56" s="48"/>
      <c r="U56" s="48"/>
    </row>
    <row r="57" spans="1:21" ht="31.5" customHeight="1" thickBot="1" x14ac:dyDescent="0.2">
      <c r="A57" s="48"/>
      <c r="B57" s="76"/>
      <c r="C57" s="77"/>
      <c r="D57" s="77"/>
      <c r="E57" s="78"/>
      <c r="F57" s="78"/>
      <c r="G57" s="78"/>
      <c r="H57" s="78"/>
      <c r="I57" s="78"/>
      <c r="J57" s="79" t="s">
        <v>2</v>
      </c>
      <c r="K57" s="80" t="s">
        <v>580</v>
      </c>
      <c r="L57" s="81" t="s">
        <v>581</v>
      </c>
      <c r="M57" s="81" t="s">
        <v>582</v>
      </c>
      <c r="N57" s="81" t="s">
        <v>583</v>
      </c>
      <c r="O57" s="82" t="s">
        <v>584</v>
      </c>
      <c r="P57" s="48"/>
      <c r="Q57" s="48"/>
      <c r="R57" s="48"/>
      <c r="S57" s="48"/>
      <c r="T57" s="48"/>
      <c r="U57" s="48"/>
    </row>
    <row r="58" spans="1:21" ht="31.5" customHeight="1" x14ac:dyDescent="0.15">
      <c r="B58" s="1163" t="s">
        <v>25</v>
      </c>
      <c r="C58" s="1164"/>
      <c r="D58" s="1169" t="s">
        <v>26</v>
      </c>
      <c r="E58" s="1170"/>
      <c r="F58" s="1170"/>
      <c r="G58" s="1170"/>
      <c r="H58" s="1170"/>
      <c r="I58" s="1170"/>
      <c r="J58" s="1171"/>
      <c r="K58" s="83" t="s">
        <v>600</v>
      </c>
      <c r="L58" s="84" t="s">
        <v>600</v>
      </c>
      <c r="M58" s="84" t="s">
        <v>600</v>
      </c>
      <c r="N58" s="84" t="s">
        <v>600</v>
      </c>
      <c r="O58" s="85" t="s">
        <v>600</v>
      </c>
    </row>
    <row r="59" spans="1:21" ht="31.5" customHeight="1" x14ac:dyDescent="0.15">
      <c r="B59" s="1165"/>
      <c r="C59" s="1166"/>
      <c r="D59" s="1172" t="s">
        <v>27</v>
      </c>
      <c r="E59" s="1173"/>
      <c r="F59" s="1173"/>
      <c r="G59" s="1173"/>
      <c r="H59" s="1173"/>
      <c r="I59" s="1173"/>
      <c r="J59" s="1174"/>
      <c r="K59" s="86" t="s">
        <v>600</v>
      </c>
      <c r="L59" s="87" t="s">
        <v>600</v>
      </c>
      <c r="M59" s="87" t="s">
        <v>600</v>
      </c>
      <c r="N59" s="87" t="s">
        <v>600</v>
      </c>
      <c r="O59" s="88" t="s">
        <v>600</v>
      </c>
    </row>
    <row r="60" spans="1:21" ht="31.5" customHeight="1" thickBot="1" x14ac:dyDescent="0.2">
      <c r="B60" s="1167"/>
      <c r="C60" s="1168"/>
      <c r="D60" s="1175" t="s">
        <v>28</v>
      </c>
      <c r="E60" s="1176"/>
      <c r="F60" s="1176"/>
      <c r="G60" s="1176"/>
      <c r="H60" s="1176"/>
      <c r="I60" s="1176"/>
      <c r="J60" s="1177"/>
      <c r="K60" s="89" t="s">
        <v>600</v>
      </c>
      <c r="L60" s="90" t="s">
        <v>600</v>
      </c>
      <c r="M60" s="90" t="s">
        <v>600</v>
      </c>
      <c r="N60" s="90" t="s">
        <v>600</v>
      </c>
      <c r="O60" s="91" t="s">
        <v>600</v>
      </c>
    </row>
    <row r="61" spans="1:21" ht="24" customHeight="1" x14ac:dyDescent="0.15">
      <c r="B61" s="92"/>
      <c r="C61" s="92"/>
      <c r="D61" s="93" t="s">
        <v>29</v>
      </c>
      <c r="E61" s="94"/>
      <c r="F61" s="94"/>
      <c r="G61" s="94"/>
      <c r="H61" s="94"/>
      <c r="I61" s="94"/>
      <c r="J61" s="94"/>
      <c r="K61" s="94"/>
      <c r="L61" s="94"/>
      <c r="M61" s="94"/>
      <c r="N61" s="94"/>
      <c r="O61" s="94"/>
    </row>
    <row r="62" spans="1:21" ht="24" customHeight="1" x14ac:dyDescent="0.15">
      <c r="B62" s="95"/>
      <c r="C62" s="95"/>
      <c r="D62" s="93" t="s">
        <v>30</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rFb00Z6S983KFsgV7j+di7kT5amr0ahNn1/VwbkzZ8InaWJe/MOAdNrYle8BhDaENnrmtzh8RGU6G55MMI9oWg==" saltValue="fasxbSdwNLnk+vTVc5YRl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SheetLayoutView="100" workbookViewId="0">
      <selection activeCell="M53" sqref="M53"/>
    </sheetView>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8</v>
      </c>
    </row>
    <row r="40" spans="2:13" ht="27.75" customHeight="1" thickBot="1" x14ac:dyDescent="0.2">
      <c r="B40" s="98" t="s">
        <v>9</v>
      </c>
      <c r="C40" s="99"/>
      <c r="D40" s="99"/>
      <c r="E40" s="100"/>
      <c r="F40" s="100"/>
      <c r="G40" s="100"/>
      <c r="H40" s="101" t="s">
        <v>2</v>
      </c>
      <c r="I40" s="102" t="s">
        <v>561</v>
      </c>
      <c r="J40" s="103" t="s">
        <v>562</v>
      </c>
      <c r="K40" s="103" t="s">
        <v>563</v>
      </c>
      <c r="L40" s="103" t="s">
        <v>564</v>
      </c>
      <c r="M40" s="104" t="s">
        <v>565</v>
      </c>
    </row>
    <row r="41" spans="2:13" ht="27.75" customHeight="1" x14ac:dyDescent="0.15">
      <c r="B41" s="1198" t="s">
        <v>31</v>
      </c>
      <c r="C41" s="1199"/>
      <c r="D41" s="105"/>
      <c r="E41" s="1200" t="s">
        <v>32</v>
      </c>
      <c r="F41" s="1200"/>
      <c r="G41" s="1200"/>
      <c r="H41" s="1201"/>
      <c r="I41" s="355">
        <v>26840</v>
      </c>
      <c r="J41" s="356">
        <v>27335</v>
      </c>
      <c r="K41" s="356">
        <v>28353</v>
      </c>
      <c r="L41" s="356">
        <v>28622</v>
      </c>
      <c r="M41" s="357">
        <v>26705</v>
      </c>
    </row>
    <row r="42" spans="2:13" ht="27.75" customHeight="1" x14ac:dyDescent="0.15">
      <c r="B42" s="1188"/>
      <c r="C42" s="1189"/>
      <c r="D42" s="106"/>
      <c r="E42" s="1192" t="s">
        <v>33</v>
      </c>
      <c r="F42" s="1192"/>
      <c r="G42" s="1192"/>
      <c r="H42" s="1193"/>
      <c r="I42" s="358" t="s">
        <v>520</v>
      </c>
      <c r="J42" s="359" t="s">
        <v>520</v>
      </c>
      <c r="K42" s="359" t="s">
        <v>520</v>
      </c>
      <c r="L42" s="359" t="s">
        <v>520</v>
      </c>
      <c r="M42" s="360" t="s">
        <v>520</v>
      </c>
    </row>
    <row r="43" spans="2:13" ht="27.75" customHeight="1" x14ac:dyDescent="0.15">
      <c r="B43" s="1188"/>
      <c r="C43" s="1189"/>
      <c r="D43" s="106"/>
      <c r="E43" s="1192" t="s">
        <v>34</v>
      </c>
      <c r="F43" s="1192"/>
      <c r="G43" s="1192"/>
      <c r="H43" s="1193"/>
      <c r="I43" s="358">
        <v>12127</v>
      </c>
      <c r="J43" s="359">
        <v>12128</v>
      </c>
      <c r="K43" s="359">
        <v>11403</v>
      </c>
      <c r="L43" s="359">
        <v>10366</v>
      </c>
      <c r="M43" s="360">
        <v>9020</v>
      </c>
    </row>
    <row r="44" spans="2:13" ht="27.75" customHeight="1" x14ac:dyDescent="0.15">
      <c r="B44" s="1188"/>
      <c r="C44" s="1189"/>
      <c r="D44" s="106"/>
      <c r="E44" s="1192" t="s">
        <v>35</v>
      </c>
      <c r="F44" s="1192"/>
      <c r="G44" s="1192"/>
      <c r="H44" s="1193"/>
      <c r="I44" s="358">
        <v>9</v>
      </c>
      <c r="J44" s="359">
        <v>9</v>
      </c>
      <c r="K44" s="359" t="s">
        <v>520</v>
      </c>
      <c r="L44" s="359" t="s">
        <v>520</v>
      </c>
      <c r="M44" s="360" t="s">
        <v>520</v>
      </c>
    </row>
    <row r="45" spans="2:13" ht="27.75" customHeight="1" x14ac:dyDescent="0.15">
      <c r="B45" s="1188"/>
      <c r="C45" s="1189"/>
      <c r="D45" s="106"/>
      <c r="E45" s="1192" t="s">
        <v>36</v>
      </c>
      <c r="F45" s="1192"/>
      <c r="G45" s="1192"/>
      <c r="H45" s="1193"/>
      <c r="I45" s="358">
        <v>3052</v>
      </c>
      <c r="J45" s="359">
        <v>3048</v>
      </c>
      <c r="K45" s="359">
        <v>2934</v>
      </c>
      <c r="L45" s="359">
        <v>3059</v>
      </c>
      <c r="M45" s="360">
        <v>2911</v>
      </c>
    </row>
    <row r="46" spans="2:13" ht="27.75" customHeight="1" x14ac:dyDescent="0.15">
      <c r="B46" s="1188"/>
      <c r="C46" s="1189"/>
      <c r="D46" s="107"/>
      <c r="E46" s="1192" t="s">
        <v>37</v>
      </c>
      <c r="F46" s="1192"/>
      <c r="G46" s="1192"/>
      <c r="H46" s="1193"/>
      <c r="I46" s="358">
        <v>5</v>
      </c>
      <c r="J46" s="359" t="s">
        <v>520</v>
      </c>
      <c r="K46" s="359">
        <v>2</v>
      </c>
      <c r="L46" s="359" t="s">
        <v>520</v>
      </c>
      <c r="M46" s="360">
        <v>2</v>
      </c>
    </row>
    <row r="47" spans="2:13" ht="27.75" customHeight="1" x14ac:dyDescent="0.15">
      <c r="B47" s="1188"/>
      <c r="C47" s="1189"/>
      <c r="D47" s="108"/>
      <c r="E47" s="1202" t="s">
        <v>38</v>
      </c>
      <c r="F47" s="1203"/>
      <c r="G47" s="1203"/>
      <c r="H47" s="1204"/>
      <c r="I47" s="358" t="s">
        <v>520</v>
      </c>
      <c r="J47" s="359" t="s">
        <v>520</v>
      </c>
      <c r="K47" s="359" t="s">
        <v>520</v>
      </c>
      <c r="L47" s="359" t="s">
        <v>520</v>
      </c>
      <c r="M47" s="360" t="s">
        <v>520</v>
      </c>
    </row>
    <row r="48" spans="2:13" ht="27.75" customHeight="1" x14ac:dyDescent="0.15">
      <c r="B48" s="1188"/>
      <c r="C48" s="1189"/>
      <c r="D48" s="106"/>
      <c r="E48" s="1192" t="s">
        <v>39</v>
      </c>
      <c r="F48" s="1192"/>
      <c r="G48" s="1192"/>
      <c r="H48" s="1193"/>
      <c r="I48" s="358" t="s">
        <v>520</v>
      </c>
      <c r="J48" s="359" t="s">
        <v>520</v>
      </c>
      <c r="K48" s="359" t="s">
        <v>520</v>
      </c>
      <c r="L48" s="359" t="s">
        <v>520</v>
      </c>
      <c r="M48" s="360" t="s">
        <v>520</v>
      </c>
    </row>
    <row r="49" spans="2:13" ht="27.75" customHeight="1" x14ac:dyDescent="0.15">
      <c r="B49" s="1190"/>
      <c r="C49" s="1191"/>
      <c r="D49" s="106"/>
      <c r="E49" s="1192" t="s">
        <v>40</v>
      </c>
      <c r="F49" s="1192"/>
      <c r="G49" s="1192"/>
      <c r="H49" s="1193"/>
      <c r="I49" s="358" t="s">
        <v>520</v>
      </c>
      <c r="J49" s="359" t="s">
        <v>520</v>
      </c>
      <c r="K49" s="359" t="s">
        <v>520</v>
      </c>
      <c r="L49" s="359" t="s">
        <v>520</v>
      </c>
      <c r="M49" s="360" t="s">
        <v>520</v>
      </c>
    </row>
    <row r="50" spans="2:13" ht="27.75" customHeight="1" x14ac:dyDescent="0.15">
      <c r="B50" s="1186" t="s">
        <v>41</v>
      </c>
      <c r="C50" s="1187"/>
      <c r="D50" s="109"/>
      <c r="E50" s="1192" t="s">
        <v>42</v>
      </c>
      <c r="F50" s="1192"/>
      <c r="G50" s="1192"/>
      <c r="H50" s="1193"/>
      <c r="I50" s="358">
        <v>6910</v>
      </c>
      <c r="J50" s="359">
        <v>6662</v>
      </c>
      <c r="K50" s="359">
        <v>6446</v>
      </c>
      <c r="L50" s="359">
        <v>8074</v>
      </c>
      <c r="M50" s="360">
        <v>8817</v>
      </c>
    </row>
    <row r="51" spans="2:13" ht="27.75" customHeight="1" x14ac:dyDescent="0.15">
      <c r="B51" s="1188"/>
      <c r="C51" s="1189"/>
      <c r="D51" s="106"/>
      <c r="E51" s="1192" t="s">
        <v>43</v>
      </c>
      <c r="F51" s="1192"/>
      <c r="G51" s="1192"/>
      <c r="H51" s="1193"/>
      <c r="I51" s="358">
        <v>1020</v>
      </c>
      <c r="J51" s="359">
        <v>1116</v>
      </c>
      <c r="K51" s="359">
        <v>1173</v>
      </c>
      <c r="L51" s="359">
        <v>1151</v>
      </c>
      <c r="M51" s="360">
        <v>1079</v>
      </c>
    </row>
    <row r="52" spans="2:13" ht="27.75" customHeight="1" x14ac:dyDescent="0.15">
      <c r="B52" s="1190"/>
      <c r="C52" s="1191"/>
      <c r="D52" s="106"/>
      <c r="E52" s="1192" t="s">
        <v>44</v>
      </c>
      <c r="F52" s="1192"/>
      <c r="G52" s="1192"/>
      <c r="H52" s="1193"/>
      <c r="I52" s="358">
        <v>27327</v>
      </c>
      <c r="J52" s="359">
        <v>27716</v>
      </c>
      <c r="K52" s="359">
        <v>28299</v>
      </c>
      <c r="L52" s="359">
        <v>27915</v>
      </c>
      <c r="M52" s="360">
        <v>26467</v>
      </c>
    </row>
    <row r="53" spans="2:13" ht="27.75" customHeight="1" thickBot="1" x14ac:dyDescent="0.2">
      <c r="B53" s="1194" t="s">
        <v>45</v>
      </c>
      <c r="C53" s="1195"/>
      <c r="D53" s="110"/>
      <c r="E53" s="1196" t="s">
        <v>46</v>
      </c>
      <c r="F53" s="1196"/>
      <c r="G53" s="1196"/>
      <c r="H53" s="1197"/>
      <c r="I53" s="361">
        <v>6775</v>
      </c>
      <c r="J53" s="362">
        <v>7026</v>
      </c>
      <c r="K53" s="362">
        <v>6774</v>
      </c>
      <c r="L53" s="362">
        <v>4906</v>
      </c>
      <c r="M53" s="363">
        <v>2275</v>
      </c>
    </row>
    <row r="54" spans="2:13" ht="27.75" customHeight="1" x14ac:dyDescent="0.15">
      <c r="B54" s="111" t="s">
        <v>47</v>
      </c>
      <c r="C54" s="112"/>
      <c r="D54" s="112"/>
      <c r="E54" s="113"/>
      <c r="F54" s="113"/>
      <c r="G54" s="113"/>
      <c r="H54" s="113"/>
      <c r="I54" s="114"/>
      <c r="J54" s="114"/>
      <c r="K54" s="114"/>
      <c r="L54" s="114"/>
      <c r="M54" s="114"/>
    </row>
    <row r="55" spans="2:13" x14ac:dyDescent="0.15"/>
  </sheetData>
  <sheetProtection algorithmName="SHA-512" hashValue="iwNtDSeOCEf/jBwZtyUBvhB/9BqC2wNxbk21iujTobqg4H3/MpNHE4S5XnUvzn78Bez+2yyCCJ8Wta29uyazLA==" saltValue="HWFwmvCutZqrLjLhlRsy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0" sqref="H60"/>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48</v>
      </c>
    </row>
    <row r="54" spans="2:8" ht="29.25" customHeight="1" thickBot="1" x14ac:dyDescent="0.25">
      <c r="B54" s="116" t="s">
        <v>1</v>
      </c>
      <c r="C54" s="117"/>
      <c r="D54" s="117"/>
      <c r="E54" s="118" t="s">
        <v>2</v>
      </c>
      <c r="F54" s="119" t="s">
        <v>563</v>
      </c>
      <c r="G54" s="119" t="s">
        <v>564</v>
      </c>
      <c r="H54" s="120" t="s">
        <v>565</v>
      </c>
    </row>
    <row r="55" spans="2:8" ht="52.5" customHeight="1" x14ac:dyDescent="0.15">
      <c r="B55" s="121"/>
      <c r="C55" s="1213" t="s">
        <v>49</v>
      </c>
      <c r="D55" s="1213"/>
      <c r="E55" s="1214"/>
      <c r="F55" s="122">
        <v>2872</v>
      </c>
      <c r="G55" s="122">
        <v>2999</v>
      </c>
      <c r="H55" s="123">
        <v>3001</v>
      </c>
    </row>
    <row r="56" spans="2:8" ht="52.5" customHeight="1" x14ac:dyDescent="0.15">
      <c r="B56" s="124"/>
      <c r="C56" s="1215" t="s">
        <v>50</v>
      </c>
      <c r="D56" s="1215"/>
      <c r="E56" s="1216"/>
      <c r="F56" s="125">
        <v>1698</v>
      </c>
      <c r="G56" s="125">
        <v>1830</v>
      </c>
      <c r="H56" s="126">
        <v>1531</v>
      </c>
    </row>
    <row r="57" spans="2:8" ht="53.25" customHeight="1" x14ac:dyDescent="0.15">
      <c r="B57" s="124"/>
      <c r="C57" s="1217" t="s">
        <v>51</v>
      </c>
      <c r="D57" s="1217"/>
      <c r="E57" s="1218"/>
      <c r="F57" s="127">
        <v>3525</v>
      </c>
      <c r="G57" s="127">
        <v>4731</v>
      </c>
      <c r="H57" s="128">
        <v>5579</v>
      </c>
    </row>
    <row r="58" spans="2:8" ht="45.75" customHeight="1" x14ac:dyDescent="0.15">
      <c r="B58" s="129"/>
      <c r="C58" s="1205" t="s">
        <v>594</v>
      </c>
      <c r="D58" s="1206"/>
      <c r="E58" s="1207"/>
      <c r="F58" s="130">
        <v>792</v>
      </c>
      <c r="G58" s="130">
        <v>1943</v>
      </c>
      <c r="H58" s="131">
        <v>2411</v>
      </c>
    </row>
    <row r="59" spans="2:8" ht="45.75" customHeight="1" x14ac:dyDescent="0.15">
      <c r="B59" s="129"/>
      <c r="C59" s="1205" t="s">
        <v>595</v>
      </c>
      <c r="D59" s="1206"/>
      <c r="E59" s="1207"/>
      <c r="F59" s="130">
        <v>1882</v>
      </c>
      <c r="G59" s="130">
        <v>1857</v>
      </c>
      <c r="H59" s="131">
        <v>1802</v>
      </c>
    </row>
    <row r="60" spans="2:8" ht="45.75" customHeight="1" x14ac:dyDescent="0.15">
      <c r="B60" s="129"/>
      <c r="C60" s="1205" t="s">
        <v>596</v>
      </c>
      <c r="D60" s="1206"/>
      <c r="E60" s="1207"/>
      <c r="F60" s="130">
        <v>179</v>
      </c>
      <c r="G60" s="130">
        <v>238</v>
      </c>
      <c r="H60" s="131">
        <v>335</v>
      </c>
    </row>
    <row r="61" spans="2:8" ht="45.75" customHeight="1" x14ac:dyDescent="0.15">
      <c r="B61" s="129"/>
      <c r="C61" s="1205" t="s">
        <v>597</v>
      </c>
      <c r="D61" s="1206"/>
      <c r="E61" s="1207"/>
      <c r="F61" s="130">
        <v>0</v>
      </c>
      <c r="G61" s="130">
        <v>0</v>
      </c>
      <c r="H61" s="131">
        <v>200</v>
      </c>
    </row>
    <row r="62" spans="2:8" ht="45.75" customHeight="1" thickBot="1" x14ac:dyDescent="0.2">
      <c r="B62" s="132"/>
      <c r="C62" s="1208" t="s">
        <v>598</v>
      </c>
      <c r="D62" s="1209"/>
      <c r="E62" s="1210"/>
      <c r="F62" s="133">
        <v>120</v>
      </c>
      <c r="G62" s="133">
        <v>144</v>
      </c>
      <c r="H62" s="134">
        <v>199</v>
      </c>
    </row>
    <row r="63" spans="2:8" ht="52.5" customHeight="1" thickBot="1" x14ac:dyDescent="0.2">
      <c r="B63" s="135"/>
      <c r="C63" s="1211" t="s">
        <v>52</v>
      </c>
      <c r="D63" s="1211"/>
      <c r="E63" s="1212"/>
      <c r="F63" s="136">
        <v>8095</v>
      </c>
      <c r="G63" s="136">
        <v>9559</v>
      </c>
      <c r="H63" s="137">
        <v>10110</v>
      </c>
    </row>
    <row r="64" spans="2:8" x14ac:dyDescent="0.15"/>
  </sheetData>
  <sheetProtection algorithmName="SHA-512" hashValue="04rUcjcrTGB7ZXpOM2iRjbx6/39LgJflwlO8vOBC01Fw8OOutpQrnNHFtATGanCitWHBvFE8LP8Ce3feJhpgSA==" saltValue="GOIkrtK6LbCSpsUiBDzBe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53</v>
      </c>
      <c r="E2" s="149"/>
      <c r="F2" s="150" t="s">
        <v>558</v>
      </c>
      <c r="G2" s="151"/>
      <c r="H2" s="152"/>
    </row>
    <row r="3" spans="1:8" x14ac:dyDescent="0.15">
      <c r="A3" s="148" t="s">
        <v>551</v>
      </c>
      <c r="B3" s="153"/>
      <c r="C3" s="154"/>
      <c r="D3" s="155">
        <v>112636</v>
      </c>
      <c r="E3" s="156"/>
      <c r="F3" s="157">
        <v>69185</v>
      </c>
      <c r="G3" s="158"/>
      <c r="H3" s="159"/>
    </row>
    <row r="4" spans="1:8" x14ac:dyDescent="0.15">
      <c r="A4" s="160"/>
      <c r="B4" s="161"/>
      <c r="C4" s="162"/>
      <c r="D4" s="163">
        <v>30631</v>
      </c>
      <c r="E4" s="164"/>
      <c r="F4" s="165">
        <v>38519</v>
      </c>
      <c r="G4" s="166"/>
      <c r="H4" s="167"/>
    </row>
    <row r="5" spans="1:8" x14ac:dyDescent="0.15">
      <c r="A5" s="148" t="s">
        <v>553</v>
      </c>
      <c r="B5" s="153"/>
      <c r="C5" s="154"/>
      <c r="D5" s="155">
        <v>96951</v>
      </c>
      <c r="E5" s="156"/>
      <c r="F5" s="157">
        <v>70166</v>
      </c>
      <c r="G5" s="158"/>
      <c r="H5" s="159"/>
    </row>
    <row r="6" spans="1:8" x14ac:dyDescent="0.15">
      <c r="A6" s="160"/>
      <c r="B6" s="161"/>
      <c r="C6" s="162"/>
      <c r="D6" s="163">
        <v>22606</v>
      </c>
      <c r="E6" s="164"/>
      <c r="F6" s="165">
        <v>36115</v>
      </c>
      <c r="G6" s="166"/>
      <c r="H6" s="167"/>
    </row>
    <row r="7" spans="1:8" x14ac:dyDescent="0.15">
      <c r="A7" s="148" t="s">
        <v>554</v>
      </c>
      <c r="B7" s="153"/>
      <c r="C7" s="154"/>
      <c r="D7" s="155">
        <v>116661</v>
      </c>
      <c r="E7" s="156"/>
      <c r="F7" s="157">
        <v>92632</v>
      </c>
      <c r="G7" s="158"/>
      <c r="H7" s="159"/>
    </row>
    <row r="8" spans="1:8" x14ac:dyDescent="0.15">
      <c r="A8" s="160"/>
      <c r="B8" s="161"/>
      <c r="C8" s="162"/>
      <c r="D8" s="163">
        <v>20008</v>
      </c>
      <c r="E8" s="164"/>
      <c r="F8" s="165">
        <v>47978</v>
      </c>
      <c r="G8" s="166"/>
      <c r="H8" s="167"/>
    </row>
    <row r="9" spans="1:8" x14ac:dyDescent="0.15">
      <c r="A9" s="148" t="s">
        <v>555</v>
      </c>
      <c r="B9" s="153"/>
      <c r="C9" s="154"/>
      <c r="D9" s="155">
        <v>90021</v>
      </c>
      <c r="E9" s="156"/>
      <c r="F9" s="157">
        <v>96469</v>
      </c>
      <c r="G9" s="158"/>
      <c r="H9" s="159"/>
    </row>
    <row r="10" spans="1:8" x14ac:dyDescent="0.15">
      <c r="A10" s="160"/>
      <c r="B10" s="161"/>
      <c r="C10" s="162"/>
      <c r="D10" s="163">
        <v>34177</v>
      </c>
      <c r="E10" s="164"/>
      <c r="F10" s="165">
        <v>49775</v>
      </c>
      <c r="G10" s="166"/>
      <c r="H10" s="167"/>
    </row>
    <row r="11" spans="1:8" x14ac:dyDescent="0.15">
      <c r="A11" s="148" t="s">
        <v>556</v>
      </c>
      <c r="B11" s="153"/>
      <c r="C11" s="154"/>
      <c r="D11" s="155">
        <v>39795</v>
      </c>
      <c r="E11" s="156"/>
      <c r="F11" s="157">
        <v>85743</v>
      </c>
      <c r="G11" s="158"/>
      <c r="H11" s="159"/>
    </row>
    <row r="12" spans="1:8" x14ac:dyDescent="0.15">
      <c r="A12" s="160"/>
      <c r="B12" s="161"/>
      <c r="C12" s="168"/>
      <c r="D12" s="163">
        <v>11975</v>
      </c>
      <c r="E12" s="164"/>
      <c r="F12" s="165">
        <v>45231</v>
      </c>
      <c r="G12" s="166"/>
      <c r="H12" s="167"/>
    </row>
    <row r="13" spans="1:8" x14ac:dyDescent="0.15">
      <c r="A13" s="148"/>
      <c r="B13" s="153"/>
      <c r="C13" s="169"/>
      <c r="D13" s="170">
        <v>91213</v>
      </c>
      <c r="E13" s="171"/>
      <c r="F13" s="172">
        <v>82839</v>
      </c>
      <c r="G13" s="173"/>
      <c r="H13" s="159"/>
    </row>
    <row r="14" spans="1:8" x14ac:dyDescent="0.15">
      <c r="A14" s="160"/>
      <c r="B14" s="161"/>
      <c r="C14" s="162"/>
      <c r="D14" s="163">
        <v>23879</v>
      </c>
      <c r="E14" s="164"/>
      <c r="F14" s="165">
        <v>43524</v>
      </c>
      <c r="G14" s="166"/>
      <c r="H14" s="167"/>
    </row>
    <row r="17" spans="1:11" x14ac:dyDescent="0.15">
      <c r="A17" s="144" t="s">
        <v>54</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55</v>
      </c>
      <c r="B19" s="174">
        <f>ROUND(VALUE(SUBSTITUTE(実質収支比率等に係る経年分析!F$48,"▲","-")),2)</f>
        <v>5.13</v>
      </c>
      <c r="C19" s="174">
        <f>ROUND(VALUE(SUBSTITUTE(実質収支比率等に係る経年分析!G$48,"▲","-")),2)</f>
        <v>5.41</v>
      </c>
      <c r="D19" s="174">
        <f>ROUND(VALUE(SUBSTITUTE(実質収支比率等に係る経年分析!H$48,"▲","-")),2)</f>
        <v>3.7</v>
      </c>
      <c r="E19" s="174">
        <f>ROUND(VALUE(SUBSTITUTE(実質収支比率等に係る経年分析!I$48,"▲","-")),2)</f>
        <v>7.65</v>
      </c>
      <c r="F19" s="174">
        <f>ROUND(VALUE(SUBSTITUTE(実質収支比率等に係る経年分析!J$48,"▲","-")),2)</f>
        <v>4.75</v>
      </c>
    </row>
    <row r="20" spans="1:11" x14ac:dyDescent="0.15">
      <c r="A20" s="174" t="s">
        <v>56</v>
      </c>
      <c r="B20" s="174">
        <f>ROUND(VALUE(SUBSTITUTE(実質収支比率等に係る経年分析!F$47,"▲","-")),2)</f>
        <v>22.54</v>
      </c>
      <c r="C20" s="174">
        <f>ROUND(VALUE(SUBSTITUTE(実質収支比率等に係る経年分析!G$47,"▲","-")),2)</f>
        <v>20.32</v>
      </c>
      <c r="D20" s="174">
        <f>ROUND(VALUE(SUBSTITUTE(実質収支比率等に係る経年分析!H$47,"▲","-")),2)</f>
        <v>21.4</v>
      </c>
      <c r="E20" s="174">
        <f>ROUND(VALUE(SUBSTITUTE(実質収支比率等に係る経年分析!I$47,"▲","-")),2)</f>
        <v>21.56</v>
      </c>
      <c r="F20" s="174">
        <f>ROUND(VALUE(SUBSTITUTE(実質収支比率等に係る経年分析!J$47,"▲","-")),2)</f>
        <v>21.88</v>
      </c>
    </row>
    <row r="21" spans="1:11" x14ac:dyDescent="0.15">
      <c r="A21" s="174" t="s">
        <v>57</v>
      </c>
      <c r="B21" s="174">
        <f>IF(ISNUMBER(VALUE(SUBSTITUTE(実質収支比率等に係る経年分析!F$49,"▲","-"))),ROUND(VALUE(SUBSTITUTE(実質収支比率等に係る経年分析!F$49,"▲","-")),2),NA())</f>
        <v>-2.2400000000000002</v>
      </c>
      <c r="C21" s="174">
        <f>IF(ISNUMBER(VALUE(SUBSTITUTE(実質収支比率等に係る経年分析!G$49,"▲","-"))),ROUND(VALUE(SUBSTITUTE(実質収支比率等に係る経年分析!G$49,"▲","-")),2),NA())</f>
        <v>-0.54</v>
      </c>
      <c r="D21" s="174">
        <f>IF(ISNUMBER(VALUE(SUBSTITUTE(実質収支比率等に係る経年分析!H$49,"▲","-"))),ROUND(VALUE(SUBSTITUTE(実質収支比率等に係る経年分析!H$49,"▲","-")),2),NA())</f>
        <v>1.26</v>
      </c>
      <c r="E21" s="174">
        <f>IF(ISNUMBER(VALUE(SUBSTITUTE(実質収支比率等に係る経年分析!I$49,"▲","-"))),ROUND(VALUE(SUBSTITUTE(実質収支比率等に係る経年分析!I$49,"▲","-")),2),NA())</f>
        <v>4.99</v>
      </c>
      <c r="F21" s="174">
        <f>IF(ISNUMBER(VALUE(SUBSTITUTE(実質収支比率等に係る経年分析!J$49,"▲","-"))),ROUND(VALUE(SUBSTITUTE(実質収支比率等に係る経年分析!J$49,"▲","-")),2),NA())</f>
        <v>-0.64</v>
      </c>
    </row>
    <row r="24" spans="1:11" x14ac:dyDescent="0.15">
      <c r="A24" s="144" t="s">
        <v>58</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59</v>
      </c>
      <c r="C26" s="175" t="s">
        <v>60</v>
      </c>
      <c r="D26" s="175" t="s">
        <v>59</v>
      </c>
      <c r="E26" s="175" t="s">
        <v>60</v>
      </c>
      <c r="F26" s="175" t="s">
        <v>59</v>
      </c>
      <c r="G26" s="175" t="s">
        <v>60</v>
      </c>
      <c r="H26" s="175" t="s">
        <v>59</v>
      </c>
      <c r="I26" s="175" t="s">
        <v>60</v>
      </c>
      <c r="J26" s="175" t="s">
        <v>59</v>
      </c>
      <c r="K26" s="175" t="s">
        <v>60</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2.5499999999999998</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1.45</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0.01</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str">
        <f>IF(連結実質赤字比率に係る赤字・黒字の構成分析!C$41="",NA(),連結実質赤字比率に係る赤字・黒字の構成分析!C$41)</f>
        <v>後期高齢者医療保険特別会計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0.02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0.01</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0.02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0.03</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0.01</v>
      </c>
    </row>
    <row r="30" spans="1:11" x14ac:dyDescent="0.15">
      <c r="A30" s="175" t="str">
        <f>IF(連結実質赤字比率に係る赤字・黒字の構成分析!C$40="",NA(),連結実質赤字比率に係る赤字・黒字の構成分析!C$40)</f>
        <v>戸別浄化槽事業特別会計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0.01</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0.02</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0.02</v>
      </c>
    </row>
    <row r="31" spans="1:11" x14ac:dyDescent="0.15">
      <c r="A31" s="175" t="str">
        <f>IF(連結実質赤字比率に係る赤字・黒字の構成分析!C$39="",NA(),連結実質赤字比率に係る赤字・黒字の構成分析!C$39)</f>
        <v>農業集落排水事業特別会計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0.05</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0.11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7.0000000000000007E-2</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7.0000000000000007E-2</v>
      </c>
    </row>
    <row r="32" spans="1:11" x14ac:dyDescent="0.15">
      <c r="A32" s="175" t="str">
        <f>IF(連結実質赤字比率に係る赤字・黒字の構成分析!C$38="",NA(),連結実質赤字比率に係る赤字・黒字の構成分析!C$38)</f>
        <v>国民健康保険特別会計（事業勘定）</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0.05</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0.36</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0.61</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0.7</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0.63</v>
      </c>
    </row>
    <row r="33" spans="1:16" x14ac:dyDescent="0.15">
      <c r="A33" s="175" t="str">
        <f>IF(連結実質赤字比率に係る赤字・黒字の構成分析!C$37="",NA(),連結実質赤字比率に係る赤字・黒字の構成分析!C$37)</f>
        <v>介護保険特別会計（保険事業勘定）</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0.31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0.01</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0.87</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1.3</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0.82</v>
      </c>
    </row>
    <row r="34" spans="1:16" x14ac:dyDescent="0.15">
      <c r="A34" s="175" t="str">
        <f>IF(連結実質赤字比率に係る赤字・黒字の構成分析!C$36="",NA(),連結実質赤字比率に係る赤字・黒字の構成分析!C$36)</f>
        <v>下水道事業会計</v>
      </c>
      <c r="B34" s="175" t="e">
        <f>IF(ROUND(VALUE(SUBSTITUTE(連結実質赤字比率に係る赤字・黒字の構成分析!F$36,"▲", "-")), 2) &lt; 0, ABS(ROUND(VALUE(SUBSTITUTE(連結実質赤字比率に係る赤字・黒字の構成分析!F$36,"▲", "-")), 2)), NA())</f>
        <v>#VALUE!</v>
      </c>
      <c r="C34" s="175" t="e">
        <f>IF(ROUND(VALUE(SUBSTITUTE(連結実質赤字比率に係る赤字・黒字の構成分析!F$36,"▲", "-")), 2) &gt;= 0, ABS(ROUND(VALUE(SUBSTITUTE(連結実質赤字比率に係る赤字・黒字の構成分析!F$36,"▲", "-")), 2)), NA())</f>
        <v>#VALUE!</v>
      </c>
      <c r="D34" s="175" t="e">
        <f>IF(ROUND(VALUE(SUBSTITUTE(連結実質赤字比率に係る赤字・黒字の構成分析!G$36,"▲", "-")), 2) &lt; 0, ABS(ROUND(VALUE(SUBSTITUTE(連結実質赤字比率に係る赤字・黒字の構成分析!G$36,"▲", "-")), 2)), NA())</f>
        <v>#VALUE!</v>
      </c>
      <c r="E34" s="175" t="e">
        <f>IF(ROUND(VALUE(SUBSTITUTE(連結実質赤字比率に係る赤字・黒字の構成分析!G$36,"▲", "-")), 2) &gt;= 0, ABS(ROUND(VALUE(SUBSTITUTE(連結実質赤字比率に係る赤字・黒字の構成分析!G$36,"▲", "-")), 2)), NA())</f>
        <v>#VALUE!</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1.05</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1.57</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2.02</v>
      </c>
    </row>
    <row r="35" spans="1:16" x14ac:dyDescent="0.15">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5.12</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5.67</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3.69</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7.63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4.7300000000000004</v>
      </c>
    </row>
    <row r="36" spans="1:16" x14ac:dyDescent="0.15">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5.99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6.1</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6.25</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6.56</v>
      </c>
    </row>
    <row r="39" spans="1:16" x14ac:dyDescent="0.15">
      <c r="A39" s="144" t="s">
        <v>61</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15">
      <c r="A42" s="176" t="s">
        <v>64</v>
      </c>
      <c r="B42" s="176"/>
      <c r="C42" s="176"/>
      <c r="D42" s="176">
        <f>'実質公債費比率（分子）の構造'!K$52</f>
        <v>2198</v>
      </c>
      <c r="E42" s="176"/>
      <c r="F42" s="176"/>
      <c r="G42" s="176">
        <f>'実質公債費比率（分子）の構造'!L$52</f>
        <v>2254</v>
      </c>
      <c r="H42" s="176"/>
      <c r="I42" s="176"/>
      <c r="J42" s="176">
        <f>'実質公債費比率（分子）の構造'!M$52</f>
        <v>2339</v>
      </c>
      <c r="K42" s="176"/>
      <c r="L42" s="176"/>
      <c r="M42" s="176">
        <f>'実質公債費比率（分子）の構造'!N$52</f>
        <v>2428</v>
      </c>
      <c r="N42" s="176"/>
      <c r="O42" s="176"/>
      <c r="P42" s="176">
        <f>'実質公債費比率（分子）の構造'!O$52</f>
        <v>2523</v>
      </c>
    </row>
    <row r="43" spans="1:16" x14ac:dyDescent="0.15">
      <c r="A43" s="176" t="s">
        <v>65</v>
      </c>
      <c r="B43" s="176">
        <f>'実質公債費比率（分子）の構造'!K$51</f>
        <v>0</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67</v>
      </c>
      <c r="B45" s="176">
        <f>'実質公債費比率（分子）の構造'!K$49</f>
        <v>50</v>
      </c>
      <c r="C45" s="176"/>
      <c r="D45" s="176"/>
      <c r="E45" s="176">
        <f>'実質公債費比率（分子）の構造'!L$49</f>
        <v>9</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15">
      <c r="A46" s="176" t="s">
        <v>68</v>
      </c>
      <c r="B46" s="176">
        <f>'実質公債費比率（分子）の構造'!K$48</f>
        <v>862</v>
      </c>
      <c r="C46" s="176"/>
      <c r="D46" s="176"/>
      <c r="E46" s="176">
        <f>'実質公債費比率（分子）の構造'!L$48</f>
        <v>902</v>
      </c>
      <c r="F46" s="176"/>
      <c r="G46" s="176"/>
      <c r="H46" s="176">
        <f>'実質公債費比率（分子）の構造'!M$48</f>
        <v>717</v>
      </c>
      <c r="I46" s="176"/>
      <c r="J46" s="176"/>
      <c r="K46" s="176">
        <f>'実質公債費比率（分子）の構造'!N$48</f>
        <v>689</v>
      </c>
      <c r="L46" s="176"/>
      <c r="M46" s="176"/>
      <c r="N46" s="176">
        <f>'実質公債費比率（分子）の構造'!O$48</f>
        <v>669</v>
      </c>
      <c r="O46" s="176"/>
      <c r="P46" s="176"/>
    </row>
    <row r="47" spans="1:16" x14ac:dyDescent="0.15">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71</v>
      </c>
      <c r="B49" s="176">
        <f>'実質公債費比率（分子）の構造'!K$45</f>
        <v>2126</v>
      </c>
      <c r="C49" s="176"/>
      <c r="D49" s="176"/>
      <c r="E49" s="176">
        <f>'実質公債費比率（分子）の構造'!L$45</f>
        <v>2206</v>
      </c>
      <c r="F49" s="176"/>
      <c r="G49" s="176"/>
      <c r="H49" s="176">
        <f>'実質公債費比率（分子）の構造'!M$45</f>
        <v>2316</v>
      </c>
      <c r="I49" s="176"/>
      <c r="J49" s="176"/>
      <c r="K49" s="176">
        <f>'実質公債費比率（分子）の構造'!N$45</f>
        <v>2440</v>
      </c>
      <c r="L49" s="176"/>
      <c r="M49" s="176"/>
      <c r="N49" s="176">
        <f>'実質公債費比率（分子）の構造'!O$45</f>
        <v>2639</v>
      </c>
      <c r="O49" s="176"/>
      <c r="P49" s="176"/>
    </row>
    <row r="50" spans="1:16" x14ac:dyDescent="0.15">
      <c r="A50" s="176" t="s">
        <v>72</v>
      </c>
      <c r="B50" s="176" t="e">
        <f>NA()</f>
        <v>#N/A</v>
      </c>
      <c r="C50" s="176">
        <f>IF(ISNUMBER('実質公債費比率（分子）の構造'!K$53),'実質公債費比率（分子）の構造'!K$53,NA())</f>
        <v>840</v>
      </c>
      <c r="D50" s="176" t="e">
        <f>NA()</f>
        <v>#N/A</v>
      </c>
      <c r="E50" s="176" t="e">
        <f>NA()</f>
        <v>#N/A</v>
      </c>
      <c r="F50" s="176">
        <f>IF(ISNUMBER('実質公債費比率（分子）の構造'!L$53),'実質公債費比率（分子）の構造'!L$53,NA())</f>
        <v>863</v>
      </c>
      <c r="G50" s="176" t="e">
        <f>NA()</f>
        <v>#N/A</v>
      </c>
      <c r="H50" s="176" t="e">
        <f>NA()</f>
        <v>#N/A</v>
      </c>
      <c r="I50" s="176">
        <f>IF(ISNUMBER('実質公債費比率（分子）の構造'!M$53),'実質公債費比率（分子）の構造'!M$53,NA())</f>
        <v>694</v>
      </c>
      <c r="J50" s="176" t="e">
        <f>NA()</f>
        <v>#N/A</v>
      </c>
      <c r="K50" s="176" t="e">
        <f>NA()</f>
        <v>#N/A</v>
      </c>
      <c r="L50" s="176">
        <f>IF(ISNUMBER('実質公債費比率（分子）の構造'!N$53),'実質公債費比率（分子）の構造'!N$53,NA())</f>
        <v>701</v>
      </c>
      <c r="M50" s="176" t="e">
        <f>NA()</f>
        <v>#N/A</v>
      </c>
      <c r="N50" s="176" t="e">
        <f>NA()</f>
        <v>#N/A</v>
      </c>
      <c r="O50" s="176">
        <f>IF(ISNUMBER('実質公債費比率（分子）の構造'!O$53),'実質公債費比率（分子）の構造'!O$53,NA())</f>
        <v>785</v>
      </c>
      <c r="P50" s="176" t="e">
        <f>NA()</f>
        <v>#N/A</v>
      </c>
    </row>
    <row r="53" spans="1:16" x14ac:dyDescent="0.15">
      <c r="A53" s="144" t="s">
        <v>73</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15">
      <c r="A56" s="175" t="s">
        <v>44</v>
      </c>
      <c r="B56" s="175"/>
      <c r="C56" s="175"/>
      <c r="D56" s="175">
        <f>'将来負担比率（分子）の構造'!I$52</f>
        <v>27327</v>
      </c>
      <c r="E56" s="175"/>
      <c r="F56" s="175"/>
      <c r="G56" s="175">
        <f>'将来負担比率（分子）の構造'!J$52</f>
        <v>27716</v>
      </c>
      <c r="H56" s="175"/>
      <c r="I56" s="175"/>
      <c r="J56" s="175">
        <f>'将来負担比率（分子）の構造'!K$52</f>
        <v>28299</v>
      </c>
      <c r="K56" s="175"/>
      <c r="L56" s="175"/>
      <c r="M56" s="175">
        <f>'将来負担比率（分子）の構造'!L$52</f>
        <v>27915</v>
      </c>
      <c r="N56" s="175"/>
      <c r="O56" s="175"/>
      <c r="P56" s="175">
        <f>'将来負担比率（分子）の構造'!M$52</f>
        <v>26467</v>
      </c>
    </row>
    <row r="57" spans="1:16" x14ac:dyDescent="0.15">
      <c r="A57" s="175" t="s">
        <v>43</v>
      </c>
      <c r="B57" s="175"/>
      <c r="C57" s="175"/>
      <c r="D57" s="175">
        <f>'将来負担比率（分子）の構造'!I$51</f>
        <v>1020</v>
      </c>
      <c r="E57" s="175"/>
      <c r="F57" s="175"/>
      <c r="G57" s="175">
        <f>'将来負担比率（分子）の構造'!J$51</f>
        <v>1116</v>
      </c>
      <c r="H57" s="175"/>
      <c r="I57" s="175"/>
      <c r="J57" s="175">
        <f>'将来負担比率（分子）の構造'!K$51</f>
        <v>1173</v>
      </c>
      <c r="K57" s="175"/>
      <c r="L57" s="175"/>
      <c r="M57" s="175">
        <f>'将来負担比率（分子）の構造'!L$51</f>
        <v>1151</v>
      </c>
      <c r="N57" s="175"/>
      <c r="O57" s="175"/>
      <c r="P57" s="175">
        <f>'将来負担比率（分子）の構造'!M$51</f>
        <v>1079</v>
      </c>
    </row>
    <row r="58" spans="1:16" x14ac:dyDescent="0.15">
      <c r="A58" s="175" t="s">
        <v>42</v>
      </c>
      <c r="B58" s="175"/>
      <c r="C58" s="175"/>
      <c r="D58" s="175">
        <f>'将来負担比率（分子）の構造'!I$50</f>
        <v>6910</v>
      </c>
      <c r="E58" s="175"/>
      <c r="F58" s="175"/>
      <c r="G58" s="175">
        <f>'将来負担比率（分子）の構造'!J$50</f>
        <v>6662</v>
      </c>
      <c r="H58" s="175"/>
      <c r="I58" s="175"/>
      <c r="J58" s="175">
        <f>'将来負担比率（分子）の構造'!K$50</f>
        <v>6446</v>
      </c>
      <c r="K58" s="175"/>
      <c r="L58" s="175"/>
      <c r="M58" s="175">
        <f>'将来負担比率（分子）の構造'!L$50</f>
        <v>8074</v>
      </c>
      <c r="N58" s="175"/>
      <c r="O58" s="175"/>
      <c r="P58" s="175">
        <f>'将来負担比率（分子）の構造'!M$50</f>
        <v>8817</v>
      </c>
    </row>
    <row r="59" spans="1:16" x14ac:dyDescent="0.15">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37</v>
      </c>
      <c r="B61" s="175">
        <f>'将来負担比率（分子）の構造'!I$46</f>
        <v>5</v>
      </c>
      <c r="C61" s="175"/>
      <c r="D61" s="175"/>
      <c r="E61" s="175" t="str">
        <f>'将来負担比率（分子）の構造'!J$46</f>
        <v>-</v>
      </c>
      <c r="F61" s="175"/>
      <c r="G61" s="175"/>
      <c r="H61" s="175">
        <f>'将来負担比率（分子）の構造'!K$46</f>
        <v>2</v>
      </c>
      <c r="I61" s="175"/>
      <c r="J61" s="175"/>
      <c r="K61" s="175" t="str">
        <f>'将来負担比率（分子）の構造'!L$46</f>
        <v>-</v>
      </c>
      <c r="L61" s="175"/>
      <c r="M61" s="175"/>
      <c r="N61" s="175">
        <f>'将来負担比率（分子）の構造'!M$46</f>
        <v>2</v>
      </c>
      <c r="O61" s="175"/>
      <c r="P61" s="175"/>
    </row>
    <row r="62" spans="1:16" x14ac:dyDescent="0.15">
      <c r="A62" s="175" t="s">
        <v>36</v>
      </c>
      <c r="B62" s="175">
        <f>'将来負担比率（分子）の構造'!I$45</f>
        <v>3052</v>
      </c>
      <c r="C62" s="175"/>
      <c r="D62" s="175"/>
      <c r="E62" s="175">
        <f>'将来負担比率（分子）の構造'!J$45</f>
        <v>3048</v>
      </c>
      <c r="F62" s="175"/>
      <c r="G62" s="175"/>
      <c r="H62" s="175">
        <f>'将来負担比率（分子）の構造'!K$45</f>
        <v>2934</v>
      </c>
      <c r="I62" s="175"/>
      <c r="J62" s="175"/>
      <c r="K62" s="175">
        <f>'将来負担比率（分子）の構造'!L$45</f>
        <v>3059</v>
      </c>
      <c r="L62" s="175"/>
      <c r="M62" s="175"/>
      <c r="N62" s="175">
        <f>'将来負担比率（分子）の構造'!M$45</f>
        <v>2911</v>
      </c>
      <c r="O62" s="175"/>
      <c r="P62" s="175"/>
    </row>
    <row r="63" spans="1:16" x14ac:dyDescent="0.15">
      <c r="A63" s="175" t="s">
        <v>35</v>
      </c>
      <c r="B63" s="175">
        <f>'将来負担比率（分子）の構造'!I$44</f>
        <v>9</v>
      </c>
      <c r="C63" s="175"/>
      <c r="D63" s="175"/>
      <c r="E63" s="175">
        <f>'将来負担比率（分子）の構造'!J$44</f>
        <v>9</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15">
      <c r="A64" s="175" t="s">
        <v>34</v>
      </c>
      <c r="B64" s="175">
        <f>'将来負担比率（分子）の構造'!I$43</f>
        <v>12127</v>
      </c>
      <c r="C64" s="175"/>
      <c r="D64" s="175"/>
      <c r="E64" s="175">
        <f>'将来負担比率（分子）の構造'!J$43</f>
        <v>12128</v>
      </c>
      <c r="F64" s="175"/>
      <c r="G64" s="175"/>
      <c r="H64" s="175">
        <f>'将来負担比率（分子）の構造'!K$43</f>
        <v>11403</v>
      </c>
      <c r="I64" s="175"/>
      <c r="J64" s="175"/>
      <c r="K64" s="175">
        <f>'将来負担比率（分子）の構造'!L$43</f>
        <v>10366</v>
      </c>
      <c r="L64" s="175"/>
      <c r="M64" s="175"/>
      <c r="N64" s="175">
        <f>'将来負担比率（分子）の構造'!M$43</f>
        <v>9020</v>
      </c>
      <c r="O64" s="175"/>
      <c r="P64" s="175"/>
    </row>
    <row r="65" spans="1:16" x14ac:dyDescent="0.15">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32</v>
      </c>
      <c r="B66" s="175">
        <f>'将来負担比率（分子）の構造'!I$41</f>
        <v>26840</v>
      </c>
      <c r="C66" s="175"/>
      <c r="D66" s="175"/>
      <c r="E66" s="175">
        <f>'将来負担比率（分子）の構造'!J$41</f>
        <v>27335</v>
      </c>
      <c r="F66" s="175"/>
      <c r="G66" s="175"/>
      <c r="H66" s="175">
        <f>'将来負担比率（分子）の構造'!K$41</f>
        <v>28353</v>
      </c>
      <c r="I66" s="175"/>
      <c r="J66" s="175"/>
      <c r="K66" s="175">
        <f>'将来負担比率（分子）の構造'!L$41</f>
        <v>28622</v>
      </c>
      <c r="L66" s="175"/>
      <c r="M66" s="175"/>
      <c r="N66" s="175">
        <f>'将来負担比率（分子）の構造'!M$41</f>
        <v>26705</v>
      </c>
      <c r="O66" s="175"/>
      <c r="P66" s="175"/>
    </row>
    <row r="67" spans="1:16" x14ac:dyDescent="0.15">
      <c r="A67" s="175" t="s">
        <v>76</v>
      </c>
      <c r="B67" s="175" t="e">
        <f>NA()</f>
        <v>#N/A</v>
      </c>
      <c r="C67" s="175">
        <f>IF(ISNUMBER('将来負担比率（分子）の構造'!I$53), IF('将来負担比率（分子）の構造'!I$53 &lt; 0, 0, '将来負担比率（分子）の構造'!I$53), NA())</f>
        <v>6775</v>
      </c>
      <c r="D67" s="175" t="e">
        <f>NA()</f>
        <v>#N/A</v>
      </c>
      <c r="E67" s="175" t="e">
        <f>NA()</f>
        <v>#N/A</v>
      </c>
      <c r="F67" s="175">
        <f>IF(ISNUMBER('将来負担比率（分子）の構造'!J$53), IF('将来負担比率（分子）の構造'!J$53 &lt; 0, 0, '将来負担比率（分子）の構造'!J$53), NA())</f>
        <v>7026</v>
      </c>
      <c r="G67" s="175" t="e">
        <f>NA()</f>
        <v>#N/A</v>
      </c>
      <c r="H67" s="175" t="e">
        <f>NA()</f>
        <v>#N/A</v>
      </c>
      <c r="I67" s="175">
        <f>IF(ISNUMBER('将来負担比率（分子）の構造'!K$53), IF('将来負担比率（分子）の構造'!K$53 &lt; 0, 0, '将来負担比率（分子）の構造'!K$53), NA())</f>
        <v>6774</v>
      </c>
      <c r="J67" s="175" t="e">
        <f>NA()</f>
        <v>#N/A</v>
      </c>
      <c r="K67" s="175" t="e">
        <f>NA()</f>
        <v>#N/A</v>
      </c>
      <c r="L67" s="175">
        <f>IF(ISNUMBER('将来負担比率（分子）の構造'!L$53), IF('将来負担比率（分子）の構造'!L$53 &lt; 0, 0, '将来負担比率（分子）の構造'!L$53), NA())</f>
        <v>4906</v>
      </c>
      <c r="M67" s="175" t="e">
        <f>NA()</f>
        <v>#N/A</v>
      </c>
      <c r="N67" s="175" t="e">
        <f>NA()</f>
        <v>#N/A</v>
      </c>
      <c r="O67" s="175">
        <f>IF(ISNUMBER('将来負担比率（分子）の構造'!M$53), IF('将来負担比率（分子）の構造'!M$53 &lt; 0, 0, '将来負担比率（分子）の構造'!M$53), NA())</f>
        <v>2275</v>
      </c>
      <c r="P67" s="175" t="e">
        <f>NA()</f>
        <v>#N/A</v>
      </c>
    </row>
    <row r="70" spans="1:16" x14ac:dyDescent="0.15">
      <c r="A70" s="177" t="s">
        <v>77</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78</v>
      </c>
      <c r="B72" s="179">
        <f>基金残高に係る経年分析!F55</f>
        <v>2872</v>
      </c>
      <c r="C72" s="179">
        <f>基金残高に係る経年分析!G55</f>
        <v>2999</v>
      </c>
      <c r="D72" s="179">
        <f>基金残高に係る経年分析!H55</f>
        <v>3001</v>
      </c>
    </row>
    <row r="73" spans="1:16" x14ac:dyDescent="0.15">
      <c r="A73" s="178" t="s">
        <v>79</v>
      </c>
      <c r="B73" s="179">
        <f>基金残高に係る経年分析!F56</f>
        <v>1698</v>
      </c>
      <c r="C73" s="179">
        <f>基金残高に係る経年分析!G56</f>
        <v>1830</v>
      </c>
      <c r="D73" s="179">
        <f>基金残高に係る経年分析!H56</f>
        <v>1531</v>
      </c>
    </row>
    <row r="74" spans="1:16" x14ac:dyDescent="0.15">
      <c r="A74" s="178" t="s">
        <v>80</v>
      </c>
      <c r="B74" s="179">
        <f>基金残高に係る経年分析!F57</f>
        <v>3525</v>
      </c>
      <c r="C74" s="179">
        <f>基金残高に係る経年分析!G57</f>
        <v>4731</v>
      </c>
      <c r="D74" s="179">
        <f>基金残高に係る経年分析!H57</f>
        <v>5579</v>
      </c>
    </row>
  </sheetData>
  <sheetProtection algorithmName="SHA-512" hashValue="q3gj3QhnvUx8aaYDWk/fHpsEc63eIUKeyLJ0SELwyWERu1AfxoSMhedHx5tCoMi7AxGNYMQqlyIIlza8HmC0sQ==" saltValue="SYrKPjpS4v8S84o2oD0oR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R41" sqref="R41:Y41"/>
    </sheetView>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218</v>
      </c>
      <c r="DI1" s="718"/>
      <c r="DJ1" s="718"/>
      <c r="DK1" s="718"/>
      <c r="DL1" s="718"/>
      <c r="DM1" s="718"/>
      <c r="DN1" s="719"/>
      <c r="DO1" s="214"/>
      <c r="DP1" s="717" t="s">
        <v>219</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15">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3" t="s">
        <v>221</v>
      </c>
      <c r="C3" s="674"/>
      <c r="D3" s="674"/>
      <c r="E3" s="674"/>
      <c r="F3" s="674"/>
      <c r="G3" s="674"/>
      <c r="H3" s="674"/>
      <c r="I3" s="674"/>
      <c r="J3" s="674"/>
      <c r="K3" s="674"/>
      <c r="L3" s="674"/>
      <c r="M3" s="674"/>
      <c r="N3" s="674"/>
      <c r="O3" s="674"/>
      <c r="P3" s="674"/>
      <c r="Q3" s="674"/>
      <c r="R3" s="674"/>
      <c r="S3" s="674"/>
      <c r="T3" s="674"/>
      <c r="U3" s="674"/>
      <c r="V3" s="674"/>
      <c r="W3" s="674"/>
      <c r="X3" s="674"/>
      <c r="Y3" s="674"/>
      <c r="Z3" s="674"/>
      <c r="AA3" s="674"/>
      <c r="AB3" s="674"/>
      <c r="AC3" s="674"/>
      <c r="AD3" s="674"/>
      <c r="AE3" s="674"/>
      <c r="AF3" s="674"/>
      <c r="AG3" s="674"/>
      <c r="AH3" s="674"/>
      <c r="AI3" s="674"/>
      <c r="AJ3" s="674"/>
      <c r="AK3" s="674"/>
      <c r="AL3" s="674"/>
      <c r="AM3" s="674"/>
      <c r="AN3" s="674"/>
      <c r="AO3" s="674"/>
      <c r="AP3" s="673" t="s">
        <v>222</v>
      </c>
      <c r="AQ3" s="674"/>
      <c r="AR3" s="674"/>
      <c r="AS3" s="674"/>
      <c r="AT3" s="674"/>
      <c r="AU3" s="674"/>
      <c r="AV3" s="674"/>
      <c r="AW3" s="674"/>
      <c r="AX3" s="674"/>
      <c r="AY3" s="674"/>
      <c r="AZ3" s="674"/>
      <c r="BA3" s="674"/>
      <c r="BB3" s="674"/>
      <c r="BC3" s="674"/>
      <c r="BD3" s="674"/>
      <c r="BE3" s="674"/>
      <c r="BF3" s="674"/>
      <c r="BG3" s="674"/>
      <c r="BH3" s="674"/>
      <c r="BI3" s="674"/>
      <c r="BJ3" s="674"/>
      <c r="BK3" s="674"/>
      <c r="BL3" s="674"/>
      <c r="BM3" s="674"/>
      <c r="BN3" s="674"/>
      <c r="BO3" s="674"/>
      <c r="BP3" s="674"/>
      <c r="BQ3" s="674"/>
      <c r="BR3" s="674"/>
      <c r="BS3" s="674"/>
      <c r="BT3" s="674"/>
      <c r="BU3" s="674"/>
      <c r="BV3" s="674"/>
      <c r="BW3" s="674"/>
      <c r="BX3" s="674"/>
      <c r="BY3" s="674"/>
      <c r="BZ3" s="674"/>
      <c r="CA3" s="674"/>
      <c r="CB3" s="675"/>
      <c r="CD3" s="673" t="s">
        <v>223</v>
      </c>
      <c r="CE3" s="674"/>
      <c r="CF3" s="674"/>
      <c r="CG3" s="674"/>
      <c r="CH3" s="674"/>
      <c r="CI3" s="674"/>
      <c r="CJ3" s="674"/>
      <c r="CK3" s="674"/>
      <c r="CL3" s="674"/>
      <c r="CM3" s="674"/>
      <c r="CN3" s="674"/>
      <c r="CO3" s="674"/>
      <c r="CP3" s="674"/>
      <c r="CQ3" s="674"/>
      <c r="CR3" s="674"/>
      <c r="CS3" s="674"/>
      <c r="CT3" s="674"/>
      <c r="CU3" s="674"/>
      <c r="CV3" s="674"/>
      <c r="CW3" s="674"/>
      <c r="CX3" s="674"/>
      <c r="CY3" s="674"/>
      <c r="CZ3" s="674"/>
      <c r="DA3" s="674"/>
      <c r="DB3" s="674"/>
      <c r="DC3" s="674"/>
      <c r="DD3" s="674"/>
      <c r="DE3" s="674"/>
      <c r="DF3" s="674"/>
      <c r="DG3" s="674"/>
      <c r="DH3" s="674"/>
      <c r="DI3" s="674"/>
      <c r="DJ3" s="674"/>
      <c r="DK3" s="674"/>
      <c r="DL3" s="674"/>
      <c r="DM3" s="674"/>
      <c r="DN3" s="674"/>
      <c r="DO3" s="674"/>
      <c r="DP3" s="674"/>
      <c r="DQ3" s="674"/>
      <c r="DR3" s="674"/>
      <c r="DS3" s="674"/>
      <c r="DT3" s="674"/>
      <c r="DU3" s="674"/>
      <c r="DV3" s="674"/>
      <c r="DW3" s="674"/>
      <c r="DX3" s="674"/>
      <c r="DY3" s="674"/>
      <c r="DZ3" s="674"/>
      <c r="EA3" s="674"/>
      <c r="EB3" s="674"/>
      <c r="EC3" s="675"/>
    </row>
    <row r="4" spans="2:143" ht="11.25" customHeight="1" x14ac:dyDescent="0.15">
      <c r="B4" s="673" t="s">
        <v>1</v>
      </c>
      <c r="C4" s="674"/>
      <c r="D4" s="674"/>
      <c r="E4" s="674"/>
      <c r="F4" s="674"/>
      <c r="G4" s="674"/>
      <c r="H4" s="674"/>
      <c r="I4" s="674"/>
      <c r="J4" s="674"/>
      <c r="K4" s="674"/>
      <c r="L4" s="674"/>
      <c r="M4" s="674"/>
      <c r="N4" s="674"/>
      <c r="O4" s="674"/>
      <c r="P4" s="674"/>
      <c r="Q4" s="675"/>
      <c r="R4" s="673" t="s">
        <v>224</v>
      </c>
      <c r="S4" s="674"/>
      <c r="T4" s="674"/>
      <c r="U4" s="674"/>
      <c r="V4" s="674"/>
      <c r="W4" s="674"/>
      <c r="X4" s="674"/>
      <c r="Y4" s="675"/>
      <c r="Z4" s="673" t="s">
        <v>225</v>
      </c>
      <c r="AA4" s="674"/>
      <c r="AB4" s="674"/>
      <c r="AC4" s="675"/>
      <c r="AD4" s="673" t="s">
        <v>226</v>
      </c>
      <c r="AE4" s="674"/>
      <c r="AF4" s="674"/>
      <c r="AG4" s="674"/>
      <c r="AH4" s="674"/>
      <c r="AI4" s="674"/>
      <c r="AJ4" s="674"/>
      <c r="AK4" s="675"/>
      <c r="AL4" s="673" t="s">
        <v>225</v>
      </c>
      <c r="AM4" s="674"/>
      <c r="AN4" s="674"/>
      <c r="AO4" s="675"/>
      <c r="AP4" s="720" t="s">
        <v>227</v>
      </c>
      <c r="AQ4" s="720"/>
      <c r="AR4" s="720"/>
      <c r="AS4" s="720"/>
      <c r="AT4" s="720"/>
      <c r="AU4" s="720"/>
      <c r="AV4" s="720"/>
      <c r="AW4" s="720"/>
      <c r="AX4" s="720"/>
      <c r="AY4" s="720"/>
      <c r="AZ4" s="720"/>
      <c r="BA4" s="720"/>
      <c r="BB4" s="720"/>
      <c r="BC4" s="720"/>
      <c r="BD4" s="720"/>
      <c r="BE4" s="720"/>
      <c r="BF4" s="720"/>
      <c r="BG4" s="720" t="s">
        <v>228</v>
      </c>
      <c r="BH4" s="720"/>
      <c r="BI4" s="720"/>
      <c r="BJ4" s="720"/>
      <c r="BK4" s="720"/>
      <c r="BL4" s="720"/>
      <c r="BM4" s="720"/>
      <c r="BN4" s="720"/>
      <c r="BO4" s="720" t="s">
        <v>225</v>
      </c>
      <c r="BP4" s="720"/>
      <c r="BQ4" s="720"/>
      <c r="BR4" s="720"/>
      <c r="BS4" s="720" t="s">
        <v>229</v>
      </c>
      <c r="BT4" s="720"/>
      <c r="BU4" s="720"/>
      <c r="BV4" s="720"/>
      <c r="BW4" s="720"/>
      <c r="BX4" s="720"/>
      <c r="BY4" s="720"/>
      <c r="BZ4" s="720"/>
      <c r="CA4" s="720"/>
      <c r="CB4" s="720"/>
      <c r="CD4" s="673" t="s">
        <v>230</v>
      </c>
      <c r="CE4" s="674"/>
      <c r="CF4" s="674"/>
      <c r="CG4" s="674"/>
      <c r="CH4" s="674"/>
      <c r="CI4" s="674"/>
      <c r="CJ4" s="674"/>
      <c r="CK4" s="674"/>
      <c r="CL4" s="674"/>
      <c r="CM4" s="674"/>
      <c r="CN4" s="674"/>
      <c r="CO4" s="674"/>
      <c r="CP4" s="674"/>
      <c r="CQ4" s="674"/>
      <c r="CR4" s="674"/>
      <c r="CS4" s="674"/>
      <c r="CT4" s="674"/>
      <c r="CU4" s="674"/>
      <c r="CV4" s="674"/>
      <c r="CW4" s="674"/>
      <c r="CX4" s="674"/>
      <c r="CY4" s="674"/>
      <c r="CZ4" s="674"/>
      <c r="DA4" s="674"/>
      <c r="DB4" s="674"/>
      <c r="DC4" s="674"/>
      <c r="DD4" s="674"/>
      <c r="DE4" s="674"/>
      <c r="DF4" s="674"/>
      <c r="DG4" s="674"/>
      <c r="DH4" s="674"/>
      <c r="DI4" s="674"/>
      <c r="DJ4" s="674"/>
      <c r="DK4" s="674"/>
      <c r="DL4" s="674"/>
      <c r="DM4" s="674"/>
      <c r="DN4" s="674"/>
      <c r="DO4" s="674"/>
      <c r="DP4" s="674"/>
      <c r="DQ4" s="674"/>
      <c r="DR4" s="674"/>
      <c r="DS4" s="674"/>
      <c r="DT4" s="674"/>
      <c r="DU4" s="674"/>
      <c r="DV4" s="674"/>
      <c r="DW4" s="674"/>
      <c r="DX4" s="674"/>
      <c r="DY4" s="674"/>
      <c r="DZ4" s="674"/>
      <c r="EA4" s="674"/>
      <c r="EB4" s="674"/>
      <c r="EC4" s="675"/>
    </row>
    <row r="5" spans="2:143" ht="11.25" customHeight="1" x14ac:dyDescent="0.15">
      <c r="B5" s="679" t="s">
        <v>231</v>
      </c>
      <c r="C5" s="680"/>
      <c r="D5" s="680"/>
      <c r="E5" s="680"/>
      <c r="F5" s="680"/>
      <c r="G5" s="680"/>
      <c r="H5" s="680"/>
      <c r="I5" s="680"/>
      <c r="J5" s="680"/>
      <c r="K5" s="680"/>
      <c r="L5" s="680"/>
      <c r="M5" s="680"/>
      <c r="N5" s="680"/>
      <c r="O5" s="680"/>
      <c r="P5" s="680"/>
      <c r="Q5" s="681"/>
      <c r="R5" s="676">
        <v>6874258</v>
      </c>
      <c r="S5" s="677"/>
      <c r="T5" s="677"/>
      <c r="U5" s="677"/>
      <c r="V5" s="677"/>
      <c r="W5" s="677"/>
      <c r="X5" s="677"/>
      <c r="Y5" s="702"/>
      <c r="Z5" s="715">
        <v>27</v>
      </c>
      <c r="AA5" s="715"/>
      <c r="AB5" s="715"/>
      <c r="AC5" s="715"/>
      <c r="AD5" s="716">
        <v>6874258</v>
      </c>
      <c r="AE5" s="716"/>
      <c r="AF5" s="716"/>
      <c r="AG5" s="716"/>
      <c r="AH5" s="716"/>
      <c r="AI5" s="716"/>
      <c r="AJ5" s="716"/>
      <c r="AK5" s="716"/>
      <c r="AL5" s="703">
        <v>49.4</v>
      </c>
      <c r="AM5" s="685"/>
      <c r="AN5" s="685"/>
      <c r="AO5" s="704"/>
      <c r="AP5" s="679" t="s">
        <v>232</v>
      </c>
      <c r="AQ5" s="680"/>
      <c r="AR5" s="680"/>
      <c r="AS5" s="680"/>
      <c r="AT5" s="680"/>
      <c r="AU5" s="680"/>
      <c r="AV5" s="680"/>
      <c r="AW5" s="680"/>
      <c r="AX5" s="680"/>
      <c r="AY5" s="680"/>
      <c r="AZ5" s="680"/>
      <c r="BA5" s="680"/>
      <c r="BB5" s="680"/>
      <c r="BC5" s="680"/>
      <c r="BD5" s="680"/>
      <c r="BE5" s="680"/>
      <c r="BF5" s="681"/>
      <c r="BG5" s="621">
        <v>6874258</v>
      </c>
      <c r="BH5" s="622"/>
      <c r="BI5" s="622"/>
      <c r="BJ5" s="622"/>
      <c r="BK5" s="622"/>
      <c r="BL5" s="622"/>
      <c r="BM5" s="622"/>
      <c r="BN5" s="623"/>
      <c r="BO5" s="659">
        <v>100</v>
      </c>
      <c r="BP5" s="659"/>
      <c r="BQ5" s="659"/>
      <c r="BR5" s="659"/>
      <c r="BS5" s="660">
        <v>103868</v>
      </c>
      <c r="BT5" s="660"/>
      <c r="BU5" s="660"/>
      <c r="BV5" s="660"/>
      <c r="BW5" s="660"/>
      <c r="BX5" s="660"/>
      <c r="BY5" s="660"/>
      <c r="BZ5" s="660"/>
      <c r="CA5" s="660"/>
      <c r="CB5" s="698"/>
      <c r="CD5" s="673" t="s">
        <v>227</v>
      </c>
      <c r="CE5" s="674"/>
      <c r="CF5" s="674"/>
      <c r="CG5" s="674"/>
      <c r="CH5" s="674"/>
      <c r="CI5" s="674"/>
      <c r="CJ5" s="674"/>
      <c r="CK5" s="674"/>
      <c r="CL5" s="674"/>
      <c r="CM5" s="674"/>
      <c r="CN5" s="674"/>
      <c r="CO5" s="674"/>
      <c r="CP5" s="674"/>
      <c r="CQ5" s="675"/>
      <c r="CR5" s="673" t="s">
        <v>233</v>
      </c>
      <c r="CS5" s="674"/>
      <c r="CT5" s="674"/>
      <c r="CU5" s="674"/>
      <c r="CV5" s="674"/>
      <c r="CW5" s="674"/>
      <c r="CX5" s="674"/>
      <c r="CY5" s="675"/>
      <c r="CZ5" s="673" t="s">
        <v>225</v>
      </c>
      <c r="DA5" s="674"/>
      <c r="DB5" s="674"/>
      <c r="DC5" s="675"/>
      <c r="DD5" s="673" t="s">
        <v>234</v>
      </c>
      <c r="DE5" s="674"/>
      <c r="DF5" s="674"/>
      <c r="DG5" s="674"/>
      <c r="DH5" s="674"/>
      <c r="DI5" s="674"/>
      <c r="DJ5" s="674"/>
      <c r="DK5" s="674"/>
      <c r="DL5" s="674"/>
      <c r="DM5" s="674"/>
      <c r="DN5" s="674"/>
      <c r="DO5" s="674"/>
      <c r="DP5" s="675"/>
      <c r="DQ5" s="673" t="s">
        <v>235</v>
      </c>
      <c r="DR5" s="674"/>
      <c r="DS5" s="674"/>
      <c r="DT5" s="674"/>
      <c r="DU5" s="674"/>
      <c r="DV5" s="674"/>
      <c r="DW5" s="674"/>
      <c r="DX5" s="674"/>
      <c r="DY5" s="674"/>
      <c r="DZ5" s="674"/>
      <c r="EA5" s="674"/>
      <c r="EB5" s="674"/>
      <c r="EC5" s="675"/>
    </row>
    <row r="6" spans="2:143" ht="11.25" customHeight="1" x14ac:dyDescent="0.15">
      <c r="B6" s="618" t="s">
        <v>236</v>
      </c>
      <c r="C6" s="619"/>
      <c r="D6" s="619"/>
      <c r="E6" s="619"/>
      <c r="F6" s="619"/>
      <c r="G6" s="619"/>
      <c r="H6" s="619"/>
      <c r="I6" s="619"/>
      <c r="J6" s="619"/>
      <c r="K6" s="619"/>
      <c r="L6" s="619"/>
      <c r="M6" s="619"/>
      <c r="N6" s="619"/>
      <c r="O6" s="619"/>
      <c r="P6" s="619"/>
      <c r="Q6" s="620"/>
      <c r="R6" s="621">
        <v>270901</v>
      </c>
      <c r="S6" s="622"/>
      <c r="T6" s="622"/>
      <c r="U6" s="622"/>
      <c r="V6" s="622"/>
      <c r="W6" s="622"/>
      <c r="X6" s="622"/>
      <c r="Y6" s="623"/>
      <c r="Z6" s="659">
        <v>1.1000000000000001</v>
      </c>
      <c r="AA6" s="659"/>
      <c r="AB6" s="659"/>
      <c r="AC6" s="659"/>
      <c r="AD6" s="660">
        <v>270901</v>
      </c>
      <c r="AE6" s="660"/>
      <c r="AF6" s="660"/>
      <c r="AG6" s="660"/>
      <c r="AH6" s="660"/>
      <c r="AI6" s="660"/>
      <c r="AJ6" s="660"/>
      <c r="AK6" s="660"/>
      <c r="AL6" s="624">
        <v>1.9</v>
      </c>
      <c r="AM6" s="625"/>
      <c r="AN6" s="625"/>
      <c r="AO6" s="661"/>
      <c r="AP6" s="618" t="s">
        <v>237</v>
      </c>
      <c r="AQ6" s="619"/>
      <c r="AR6" s="619"/>
      <c r="AS6" s="619"/>
      <c r="AT6" s="619"/>
      <c r="AU6" s="619"/>
      <c r="AV6" s="619"/>
      <c r="AW6" s="619"/>
      <c r="AX6" s="619"/>
      <c r="AY6" s="619"/>
      <c r="AZ6" s="619"/>
      <c r="BA6" s="619"/>
      <c r="BB6" s="619"/>
      <c r="BC6" s="619"/>
      <c r="BD6" s="619"/>
      <c r="BE6" s="619"/>
      <c r="BF6" s="620"/>
      <c r="BG6" s="621">
        <v>6874258</v>
      </c>
      <c r="BH6" s="622"/>
      <c r="BI6" s="622"/>
      <c r="BJ6" s="622"/>
      <c r="BK6" s="622"/>
      <c r="BL6" s="622"/>
      <c r="BM6" s="622"/>
      <c r="BN6" s="623"/>
      <c r="BO6" s="659">
        <v>100</v>
      </c>
      <c r="BP6" s="659"/>
      <c r="BQ6" s="659"/>
      <c r="BR6" s="659"/>
      <c r="BS6" s="660">
        <v>103868</v>
      </c>
      <c r="BT6" s="660"/>
      <c r="BU6" s="660"/>
      <c r="BV6" s="660"/>
      <c r="BW6" s="660"/>
      <c r="BX6" s="660"/>
      <c r="BY6" s="660"/>
      <c r="BZ6" s="660"/>
      <c r="CA6" s="660"/>
      <c r="CB6" s="698"/>
      <c r="CD6" s="679" t="s">
        <v>238</v>
      </c>
      <c r="CE6" s="680"/>
      <c r="CF6" s="680"/>
      <c r="CG6" s="680"/>
      <c r="CH6" s="680"/>
      <c r="CI6" s="680"/>
      <c r="CJ6" s="680"/>
      <c r="CK6" s="680"/>
      <c r="CL6" s="680"/>
      <c r="CM6" s="680"/>
      <c r="CN6" s="680"/>
      <c r="CO6" s="680"/>
      <c r="CP6" s="680"/>
      <c r="CQ6" s="681"/>
      <c r="CR6" s="621">
        <v>204023</v>
      </c>
      <c r="CS6" s="622"/>
      <c r="CT6" s="622"/>
      <c r="CU6" s="622"/>
      <c r="CV6" s="622"/>
      <c r="CW6" s="622"/>
      <c r="CX6" s="622"/>
      <c r="CY6" s="623"/>
      <c r="CZ6" s="703">
        <v>0.8</v>
      </c>
      <c r="DA6" s="685"/>
      <c r="DB6" s="685"/>
      <c r="DC6" s="705"/>
      <c r="DD6" s="627" t="s">
        <v>138</v>
      </c>
      <c r="DE6" s="622"/>
      <c r="DF6" s="622"/>
      <c r="DG6" s="622"/>
      <c r="DH6" s="622"/>
      <c r="DI6" s="622"/>
      <c r="DJ6" s="622"/>
      <c r="DK6" s="622"/>
      <c r="DL6" s="622"/>
      <c r="DM6" s="622"/>
      <c r="DN6" s="622"/>
      <c r="DO6" s="622"/>
      <c r="DP6" s="623"/>
      <c r="DQ6" s="627">
        <v>204023</v>
      </c>
      <c r="DR6" s="622"/>
      <c r="DS6" s="622"/>
      <c r="DT6" s="622"/>
      <c r="DU6" s="622"/>
      <c r="DV6" s="622"/>
      <c r="DW6" s="622"/>
      <c r="DX6" s="622"/>
      <c r="DY6" s="622"/>
      <c r="DZ6" s="622"/>
      <c r="EA6" s="622"/>
      <c r="EB6" s="622"/>
      <c r="EC6" s="658"/>
    </row>
    <row r="7" spans="2:143" ht="11.25" customHeight="1" x14ac:dyDescent="0.15">
      <c r="B7" s="618" t="s">
        <v>239</v>
      </c>
      <c r="C7" s="619"/>
      <c r="D7" s="619"/>
      <c r="E7" s="619"/>
      <c r="F7" s="619"/>
      <c r="G7" s="619"/>
      <c r="H7" s="619"/>
      <c r="I7" s="619"/>
      <c r="J7" s="619"/>
      <c r="K7" s="619"/>
      <c r="L7" s="619"/>
      <c r="M7" s="619"/>
      <c r="N7" s="619"/>
      <c r="O7" s="619"/>
      <c r="P7" s="619"/>
      <c r="Q7" s="620"/>
      <c r="R7" s="621">
        <v>2049</v>
      </c>
      <c r="S7" s="622"/>
      <c r="T7" s="622"/>
      <c r="U7" s="622"/>
      <c r="V7" s="622"/>
      <c r="W7" s="622"/>
      <c r="X7" s="622"/>
      <c r="Y7" s="623"/>
      <c r="Z7" s="659">
        <v>0</v>
      </c>
      <c r="AA7" s="659"/>
      <c r="AB7" s="659"/>
      <c r="AC7" s="659"/>
      <c r="AD7" s="660">
        <v>2049</v>
      </c>
      <c r="AE7" s="660"/>
      <c r="AF7" s="660"/>
      <c r="AG7" s="660"/>
      <c r="AH7" s="660"/>
      <c r="AI7" s="660"/>
      <c r="AJ7" s="660"/>
      <c r="AK7" s="660"/>
      <c r="AL7" s="624">
        <v>0</v>
      </c>
      <c r="AM7" s="625"/>
      <c r="AN7" s="625"/>
      <c r="AO7" s="661"/>
      <c r="AP7" s="618" t="s">
        <v>240</v>
      </c>
      <c r="AQ7" s="619"/>
      <c r="AR7" s="619"/>
      <c r="AS7" s="619"/>
      <c r="AT7" s="619"/>
      <c r="AU7" s="619"/>
      <c r="AV7" s="619"/>
      <c r="AW7" s="619"/>
      <c r="AX7" s="619"/>
      <c r="AY7" s="619"/>
      <c r="AZ7" s="619"/>
      <c r="BA7" s="619"/>
      <c r="BB7" s="619"/>
      <c r="BC7" s="619"/>
      <c r="BD7" s="619"/>
      <c r="BE7" s="619"/>
      <c r="BF7" s="620"/>
      <c r="BG7" s="621">
        <v>2905548</v>
      </c>
      <c r="BH7" s="622"/>
      <c r="BI7" s="622"/>
      <c r="BJ7" s="622"/>
      <c r="BK7" s="622"/>
      <c r="BL7" s="622"/>
      <c r="BM7" s="622"/>
      <c r="BN7" s="623"/>
      <c r="BO7" s="659">
        <v>42.3</v>
      </c>
      <c r="BP7" s="659"/>
      <c r="BQ7" s="659"/>
      <c r="BR7" s="659"/>
      <c r="BS7" s="660">
        <v>103868</v>
      </c>
      <c r="BT7" s="660"/>
      <c r="BU7" s="660"/>
      <c r="BV7" s="660"/>
      <c r="BW7" s="660"/>
      <c r="BX7" s="660"/>
      <c r="BY7" s="660"/>
      <c r="BZ7" s="660"/>
      <c r="CA7" s="660"/>
      <c r="CB7" s="698"/>
      <c r="CD7" s="618" t="s">
        <v>241</v>
      </c>
      <c r="CE7" s="619"/>
      <c r="CF7" s="619"/>
      <c r="CG7" s="619"/>
      <c r="CH7" s="619"/>
      <c r="CI7" s="619"/>
      <c r="CJ7" s="619"/>
      <c r="CK7" s="619"/>
      <c r="CL7" s="619"/>
      <c r="CM7" s="619"/>
      <c r="CN7" s="619"/>
      <c r="CO7" s="619"/>
      <c r="CP7" s="619"/>
      <c r="CQ7" s="620"/>
      <c r="CR7" s="621">
        <v>3363415</v>
      </c>
      <c r="CS7" s="622"/>
      <c r="CT7" s="622"/>
      <c r="CU7" s="622"/>
      <c r="CV7" s="622"/>
      <c r="CW7" s="622"/>
      <c r="CX7" s="622"/>
      <c r="CY7" s="623"/>
      <c r="CZ7" s="659">
        <v>13.7</v>
      </c>
      <c r="DA7" s="659"/>
      <c r="DB7" s="659"/>
      <c r="DC7" s="659"/>
      <c r="DD7" s="627">
        <v>31264</v>
      </c>
      <c r="DE7" s="622"/>
      <c r="DF7" s="622"/>
      <c r="DG7" s="622"/>
      <c r="DH7" s="622"/>
      <c r="DI7" s="622"/>
      <c r="DJ7" s="622"/>
      <c r="DK7" s="622"/>
      <c r="DL7" s="622"/>
      <c r="DM7" s="622"/>
      <c r="DN7" s="622"/>
      <c r="DO7" s="622"/>
      <c r="DP7" s="623"/>
      <c r="DQ7" s="627">
        <v>2698006</v>
      </c>
      <c r="DR7" s="622"/>
      <c r="DS7" s="622"/>
      <c r="DT7" s="622"/>
      <c r="DU7" s="622"/>
      <c r="DV7" s="622"/>
      <c r="DW7" s="622"/>
      <c r="DX7" s="622"/>
      <c r="DY7" s="622"/>
      <c r="DZ7" s="622"/>
      <c r="EA7" s="622"/>
      <c r="EB7" s="622"/>
      <c r="EC7" s="658"/>
    </row>
    <row r="8" spans="2:143" ht="11.25" customHeight="1" x14ac:dyDescent="0.15">
      <c r="B8" s="618" t="s">
        <v>242</v>
      </c>
      <c r="C8" s="619"/>
      <c r="D8" s="619"/>
      <c r="E8" s="619"/>
      <c r="F8" s="619"/>
      <c r="G8" s="619"/>
      <c r="H8" s="619"/>
      <c r="I8" s="619"/>
      <c r="J8" s="619"/>
      <c r="K8" s="619"/>
      <c r="L8" s="619"/>
      <c r="M8" s="619"/>
      <c r="N8" s="619"/>
      <c r="O8" s="619"/>
      <c r="P8" s="619"/>
      <c r="Q8" s="620"/>
      <c r="R8" s="621">
        <v>29747</v>
      </c>
      <c r="S8" s="622"/>
      <c r="T8" s="622"/>
      <c r="U8" s="622"/>
      <c r="V8" s="622"/>
      <c r="W8" s="622"/>
      <c r="X8" s="622"/>
      <c r="Y8" s="623"/>
      <c r="Z8" s="659">
        <v>0.1</v>
      </c>
      <c r="AA8" s="659"/>
      <c r="AB8" s="659"/>
      <c r="AC8" s="659"/>
      <c r="AD8" s="660">
        <v>29747</v>
      </c>
      <c r="AE8" s="660"/>
      <c r="AF8" s="660"/>
      <c r="AG8" s="660"/>
      <c r="AH8" s="660"/>
      <c r="AI8" s="660"/>
      <c r="AJ8" s="660"/>
      <c r="AK8" s="660"/>
      <c r="AL8" s="624">
        <v>0.2</v>
      </c>
      <c r="AM8" s="625"/>
      <c r="AN8" s="625"/>
      <c r="AO8" s="661"/>
      <c r="AP8" s="618" t="s">
        <v>243</v>
      </c>
      <c r="AQ8" s="619"/>
      <c r="AR8" s="619"/>
      <c r="AS8" s="619"/>
      <c r="AT8" s="619"/>
      <c r="AU8" s="619"/>
      <c r="AV8" s="619"/>
      <c r="AW8" s="619"/>
      <c r="AX8" s="619"/>
      <c r="AY8" s="619"/>
      <c r="AZ8" s="619"/>
      <c r="BA8" s="619"/>
      <c r="BB8" s="619"/>
      <c r="BC8" s="619"/>
      <c r="BD8" s="619"/>
      <c r="BE8" s="619"/>
      <c r="BF8" s="620"/>
      <c r="BG8" s="621">
        <v>89815</v>
      </c>
      <c r="BH8" s="622"/>
      <c r="BI8" s="622"/>
      <c r="BJ8" s="622"/>
      <c r="BK8" s="622"/>
      <c r="BL8" s="622"/>
      <c r="BM8" s="622"/>
      <c r="BN8" s="623"/>
      <c r="BO8" s="659">
        <v>1.3</v>
      </c>
      <c r="BP8" s="659"/>
      <c r="BQ8" s="659"/>
      <c r="BR8" s="659"/>
      <c r="BS8" s="660" t="s">
        <v>138</v>
      </c>
      <c r="BT8" s="660"/>
      <c r="BU8" s="660"/>
      <c r="BV8" s="660"/>
      <c r="BW8" s="660"/>
      <c r="BX8" s="660"/>
      <c r="BY8" s="660"/>
      <c r="BZ8" s="660"/>
      <c r="CA8" s="660"/>
      <c r="CB8" s="698"/>
      <c r="CD8" s="618" t="s">
        <v>244</v>
      </c>
      <c r="CE8" s="619"/>
      <c r="CF8" s="619"/>
      <c r="CG8" s="619"/>
      <c r="CH8" s="619"/>
      <c r="CI8" s="619"/>
      <c r="CJ8" s="619"/>
      <c r="CK8" s="619"/>
      <c r="CL8" s="619"/>
      <c r="CM8" s="619"/>
      <c r="CN8" s="619"/>
      <c r="CO8" s="619"/>
      <c r="CP8" s="619"/>
      <c r="CQ8" s="620"/>
      <c r="CR8" s="621">
        <v>8167857</v>
      </c>
      <c r="CS8" s="622"/>
      <c r="CT8" s="622"/>
      <c r="CU8" s="622"/>
      <c r="CV8" s="622"/>
      <c r="CW8" s="622"/>
      <c r="CX8" s="622"/>
      <c r="CY8" s="623"/>
      <c r="CZ8" s="659">
        <v>33.200000000000003</v>
      </c>
      <c r="DA8" s="659"/>
      <c r="DB8" s="659"/>
      <c r="DC8" s="659"/>
      <c r="DD8" s="627">
        <v>141391</v>
      </c>
      <c r="DE8" s="622"/>
      <c r="DF8" s="622"/>
      <c r="DG8" s="622"/>
      <c r="DH8" s="622"/>
      <c r="DI8" s="622"/>
      <c r="DJ8" s="622"/>
      <c r="DK8" s="622"/>
      <c r="DL8" s="622"/>
      <c r="DM8" s="622"/>
      <c r="DN8" s="622"/>
      <c r="DO8" s="622"/>
      <c r="DP8" s="623"/>
      <c r="DQ8" s="627">
        <v>3637800</v>
      </c>
      <c r="DR8" s="622"/>
      <c r="DS8" s="622"/>
      <c r="DT8" s="622"/>
      <c r="DU8" s="622"/>
      <c r="DV8" s="622"/>
      <c r="DW8" s="622"/>
      <c r="DX8" s="622"/>
      <c r="DY8" s="622"/>
      <c r="DZ8" s="622"/>
      <c r="EA8" s="622"/>
      <c r="EB8" s="622"/>
      <c r="EC8" s="658"/>
    </row>
    <row r="9" spans="2:143" ht="11.25" customHeight="1" x14ac:dyDescent="0.15">
      <c r="B9" s="618" t="s">
        <v>245</v>
      </c>
      <c r="C9" s="619"/>
      <c r="D9" s="619"/>
      <c r="E9" s="619"/>
      <c r="F9" s="619"/>
      <c r="G9" s="619"/>
      <c r="H9" s="619"/>
      <c r="I9" s="619"/>
      <c r="J9" s="619"/>
      <c r="K9" s="619"/>
      <c r="L9" s="619"/>
      <c r="M9" s="619"/>
      <c r="N9" s="619"/>
      <c r="O9" s="619"/>
      <c r="P9" s="619"/>
      <c r="Q9" s="620"/>
      <c r="R9" s="621">
        <v>23540</v>
      </c>
      <c r="S9" s="622"/>
      <c r="T9" s="622"/>
      <c r="U9" s="622"/>
      <c r="V9" s="622"/>
      <c r="W9" s="622"/>
      <c r="X9" s="622"/>
      <c r="Y9" s="623"/>
      <c r="Z9" s="659">
        <v>0.1</v>
      </c>
      <c r="AA9" s="659"/>
      <c r="AB9" s="659"/>
      <c r="AC9" s="659"/>
      <c r="AD9" s="660">
        <v>23540</v>
      </c>
      <c r="AE9" s="660"/>
      <c r="AF9" s="660"/>
      <c r="AG9" s="660"/>
      <c r="AH9" s="660"/>
      <c r="AI9" s="660"/>
      <c r="AJ9" s="660"/>
      <c r="AK9" s="660"/>
      <c r="AL9" s="624">
        <v>0.2</v>
      </c>
      <c r="AM9" s="625"/>
      <c r="AN9" s="625"/>
      <c r="AO9" s="661"/>
      <c r="AP9" s="618" t="s">
        <v>246</v>
      </c>
      <c r="AQ9" s="619"/>
      <c r="AR9" s="619"/>
      <c r="AS9" s="619"/>
      <c r="AT9" s="619"/>
      <c r="AU9" s="619"/>
      <c r="AV9" s="619"/>
      <c r="AW9" s="619"/>
      <c r="AX9" s="619"/>
      <c r="AY9" s="619"/>
      <c r="AZ9" s="619"/>
      <c r="BA9" s="619"/>
      <c r="BB9" s="619"/>
      <c r="BC9" s="619"/>
      <c r="BD9" s="619"/>
      <c r="BE9" s="619"/>
      <c r="BF9" s="620"/>
      <c r="BG9" s="621">
        <v>2311232</v>
      </c>
      <c r="BH9" s="622"/>
      <c r="BI9" s="622"/>
      <c r="BJ9" s="622"/>
      <c r="BK9" s="622"/>
      <c r="BL9" s="622"/>
      <c r="BM9" s="622"/>
      <c r="BN9" s="623"/>
      <c r="BO9" s="659">
        <v>33.6</v>
      </c>
      <c r="BP9" s="659"/>
      <c r="BQ9" s="659"/>
      <c r="BR9" s="659"/>
      <c r="BS9" s="660" t="s">
        <v>247</v>
      </c>
      <c r="BT9" s="660"/>
      <c r="BU9" s="660"/>
      <c r="BV9" s="660"/>
      <c r="BW9" s="660"/>
      <c r="BX9" s="660"/>
      <c r="BY9" s="660"/>
      <c r="BZ9" s="660"/>
      <c r="CA9" s="660"/>
      <c r="CB9" s="698"/>
      <c r="CD9" s="618" t="s">
        <v>248</v>
      </c>
      <c r="CE9" s="619"/>
      <c r="CF9" s="619"/>
      <c r="CG9" s="619"/>
      <c r="CH9" s="619"/>
      <c r="CI9" s="619"/>
      <c r="CJ9" s="619"/>
      <c r="CK9" s="619"/>
      <c r="CL9" s="619"/>
      <c r="CM9" s="619"/>
      <c r="CN9" s="619"/>
      <c r="CO9" s="619"/>
      <c r="CP9" s="619"/>
      <c r="CQ9" s="620"/>
      <c r="CR9" s="621">
        <v>1960156</v>
      </c>
      <c r="CS9" s="622"/>
      <c r="CT9" s="622"/>
      <c r="CU9" s="622"/>
      <c r="CV9" s="622"/>
      <c r="CW9" s="622"/>
      <c r="CX9" s="622"/>
      <c r="CY9" s="623"/>
      <c r="CZ9" s="659">
        <v>8</v>
      </c>
      <c r="DA9" s="659"/>
      <c r="DB9" s="659"/>
      <c r="DC9" s="659"/>
      <c r="DD9" s="627">
        <v>35181</v>
      </c>
      <c r="DE9" s="622"/>
      <c r="DF9" s="622"/>
      <c r="DG9" s="622"/>
      <c r="DH9" s="622"/>
      <c r="DI9" s="622"/>
      <c r="DJ9" s="622"/>
      <c r="DK9" s="622"/>
      <c r="DL9" s="622"/>
      <c r="DM9" s="622"/>
      <c r="DN9" s="622"/>
      <c r="DO9" s="622"/>
      <c r="DP9" s="623"/>
      <c r="DQ9" s="627">
        <v>1366762</v>
      </c>
      <c r="DR9" s="622"/>
      <c r="DS9" s="622"/>
      <c r="DT9" s="622"/>
      <c r="DU9" s="622"/>
      <c r="DV9" s="622"/>
      <c r="DW9" s="622"/>
      <c r="DX9" s="622"/>
      <c r="DY9" s="622"/>
      <c r="DZ9" s="622"/>
      <c r="EA9" s="622"/>
      <c r="EB9" s="622"/>
      <c r="EC9" s="658"/>
    </row>
    <row r="10" spans="2:143" ht="11.25" customHeight="1" x14ac:dyDescent="0.15">
      <c r="B10" s="618" t="s">
        <v>249</v>
      </c>
      <c r="C10" s="619"/>
      <c r="D10" s="619"/>
      <c r="E10" s="619"/>
      <c r="F10" s="619"/>
      <c r="G10" s="619"/>
      <c r="H10" s="619"/>
      <c r="I10" s="619"/>
      <c r="J10" s="619"/>
      <c r="K10" s="619"/>
      <c r="L10" s="619"/>
      <c r="M10" s="619"/>
      <c r="N10" s="619"/>
      <c r="O10" s="619"/>
      <c r="P10" s="619"/>
      <c r="Q10" s="620"/>
      <c r="R10" s="621" t="s">
        <v>247</v>
      </c>
      <c r="S10" s="622"/>
      <c r="T10" s="622"/>
      <c r="U10" s="622"/>
      <c r="V10" s="622"/>
      <c r="W10" s="622"/>
      <c r="X10" s="622"/>
      <c r="Y10" s="623"/>
      <c r="Z10" s="659" t="s">
        <v>247</v>
      </c>
      <c r="AA10" s="659"/>
      <c r="AB10" s="659"/>
      <c r="AC10" s="659"/>
      <c r="AD10" s="660" t="s">
        <v>247</v>
      </c>
      <c r="AE10" s="660"/>
      <c r="AF10" s="660"/>
      <c r="AG10" s="660"/>
      <c r="AH10" s="660"/>
      <c r="AI10" s="660"/>
      <c r="AJ10" s="660"/>
      <c r="AK10" s="660"/>
      <c r="AL10" s="624" t="s">
        <v>138</v>
      </c>
      <c r="AM10" s="625"/>
      <c r="AN10" s="625"/>
      <c r="AO10" s="661"/>
      <c r="AP10" s="618" t="s">
        <v>250</v>
      </c>
      <c r="AQ10" s="619"/>
      <c r="AR10" s="619"/>
      <c r="AS10" s="619"/>
      <c r="AT10" s="619"/>
      <c r="AU10" s="619"/>
      <c r="AV10" s="619"/>
      <c r="AW10" s="619"/>
      <c r="AX10" s="619"/>
      <c r="AY10" s="619"/>
      <c r="AZ10" s="619"/>
      <c r="BA10" s="619"/>
      <c r="BB10" s="619"/>
      <c r="BC10" s="619"/>
      <c r="BD10" s="619"/>
      <c r="BE10" s="619"/>
      <c r="BF10" s="620"/>
      <c r="BG10" s="621">
        <v>138940</v>
      </c>
      <c r="BH10" s="622"/>
      <c r="BI10" s="622"/>
      <c r="BJ10" s="622"/>
      <c r="BK10" s="622"/>
      <c r="BL10" s="622"/>
      <c r="BM10" s="622"/>
      <c r="BN10" s="623"/>
      <c r="BO10" s="659">
        <v>2</v>
      </c>
      <c r="BP10" s="659"/>
      <c r="BQ10" s="659"/>
      <c r="BR10" s="659"/>
      <c r="BS10" s="660" t="s">
        <v>138</v>
      </c>
      <c r="BT10" s="660"/>
      <c r="BU10" s="660"/>
      <c r="BV10" s="660"/>
      <c r="BW10" s="660"/>
      <c r="BX10" s="660"/>
      <c r="BY10" s="660"/>
      <c r="BZ10" s="660"/>
      <c r="CA10" s="660"/>
      <c r="CB10" s="698"/>
      <c r="CD10" s="618" t="s">
        <v>251</v>
      </c>
      <c r="CE10" s="619"/>
      <c r="CF10" s="619"/>
      <c r="CG10" s="619"/>
      <c r="CH10" s="619"/>
      <c r="CI10" s="619"/>
      <c r="CJ10" s="619"/>
      <c r="CK10" s="619"/>
      <c r="CL10" s="619"/>
      <c r="CM10" s="619"/>
      <c r="CN10" s="619"/>
      <c r="CO10" s="619"/>
      <c r="CP10" s="619"/>
      <c r="CQ10" s="620"/>
      <c r="CR10" s="621">
        <v>575</v>
      </c>
      <c r="CS10" s="622"/>
      <c r="CT10" s="622"/>
      <c r="CU10" s="622"/>
      <c r="CV10" s="622"/>
      <c r="CW10" s="622"/>
      <c r="CX10" s="622"/>
      <c r="CY10" s="623"/>
      <c r="CZ10" s="659">
        <v>0</v>
      </c>
      <c r="DA10" s="659"/>
      <c r="DB10" s="659"/>
      <c r="DC10" s="659"/>
      <c r="DD10" s="627" t="s">
        <v>138</v>
      </c>
      <c r="DE10" s="622"/>
      <c r="DF10" s="622"/>
      <c r="DG10" s="622"/>
      <c r="DH10" s="622"/>
      <c r="DI10" s="622"/>
      <c r="DJ10" s="622"/>
      <c r="DK10" s="622"/>
      <c r="DL10" s="622"/>
      <c r="DM10" s="622"/>
      <c r="DN10" s="622"/>
      <c r="DO10" s="622"/>
      <c r="DP10" s="623"/>
      <c r="DQ10" s="627">
        <v>575</v>
      </c>
      <c r="DR10" s="622"/>
      <c r="DS10" s="622"/>
      <c r="DT10" s="622"/>
      <c r="DU10" s="622"/>
      <c r="DV10" s="622"/>
      <c r="DW10" s="622"/>
      <c r="DX10" s="622"/>
      <c r="DY10" s="622"/>
      <c r="DZ10" s="622"/>
      <c r="EA10" s="622"/>
      <c r="EB10" s="622"/>
      <c r="EC10" s="658"/>
    </row>
    <row r="11" spans="2:143" ht="11.25" customHeight="1" x14ac:dyDescent="0.15">
      <c r="B11" s="618" t="s">
        <v>252</v>
      </c>
      <c r="C11" s="619"/>
      <c r="D11" s="619"/>
      <c r="E11" s="619"/>
      <c r="F11" s="619"/>
      <c r="G11" s="619"/>
      <c r="H11" s="619"/>
      <c r="I11" s="619"/>
      <c r="J11" s="619"/>
      <c r="K11" s="619"/>
      <c r="L11" s="619"/>
      <c r="M11" s="619"/>
      <c r="N11" s="619"/>
      <c r="O11" s="619"/>
      <c r="P11" s="619"/>
      <c r="Q11" s="620"/>
      <c r="R11" s="621">
        <v>1225587</v>
      </c>
      <c r="S11" s="622"/>
      <c r="T11" s="622"/>
      <c r="U11" s="622"/>
      <c r="V11" s="622"/>
      <c r="W11" s="622"/>
      <c r="X11" s="622"/>
      <c r="Y11" s="623"/>
      <c r="Z11" s="624">
        <v>4.8</v>
      </c>
      <c r="AA11" s="625"/>
      <c r="AB11" s="625"/>
      <c r="AC11" s="626"/>
      <c r="AD11" s="627">
        <v>1225587</v>
      </c>
      <c r="AE11" s="622"/>
      <c r="AF11" s="622"/>
      <c r="AG11" s="622"/>
      <c r="AH11" s="622"/>
      <c r="AI11" s="622"/>
      <c r="AJ11" s="622"/>
      <c r="AK11" s="623"/>
      <c r="AL11" s="624">
        <v>8.8000000000000007</v>
      </c>
      <c r="AM11" s="625"/>
      <c r="AN11" s="625"/>
      <c r="AO11" s="661"/>
      <c r="AP11" s="618" t="s">
        <v>253</v>
      </c>
      <c r="AQ11" s="619"/>
      <c r="AR11" s="619"/>
      <c r="AS11" s="619"/>
      <c r="AT11" s="619"/>
      <c r="AU11" s="619"/>
      <c r="AV11" s="619"/>
      <c r="AW11" s="619"/>
      <c r="AX11" s="619"/>
      <c r="AY11" s="619"/>
      <c r="AZ11" s="619"/>
      <c r="BA11" s="619"/>
      <c r="BB11" s="619"/>
      <c r="BC11" s="619"/>
      <c r="BD11" s="619"/>
      <c r="BE11" s="619"/>
      <c r="BF11" s="620"/>
      <c r="BG11" s="621">
        <v>365561</v>
      </c>
      <c r="BH11" s="622"/>
      <c r="BI11" s="622"/>
      <c r="BJ11" s="622"/>
      <c r="BK11" s="622"/>
      <c r="BL11" s="622"/>
      <c r="BM11" s="622"/>
      <c r="BN11" s="623"/>
      <c r="BO11" s="659">
        <v>5.3</v>
      </c>
      <c r="BP11" s="659"/>
      <c r="BQ11" s="659"/>
      <c r="BR11" s="659"/>
      <c r="BS11" s="660">
        <v>103868</v>
      </c>
      <c r="BT11" s="660"/>
      <c r="BU11" s="660"/>
      <c r="BV11" s="660"/>
      <c r="BW11" s="660"/>
      <c r="BX11" s="660"/>
      <c r="BY11" s="660"/>
      <c r="BZ11" s="660"/>
      <c r="CA11" s="660"/>
      <c r="CB11" s="698"/>
      <c r="CD11" s="618" t="s">
        <v>254</v>
      </c>
      <c r="CE11" s="619"/>
      <c r="CF11" s="619"/>
      <c r="CG11" s="619"/>
      <c r="CH11" s="619"/>
      <c r="CI11" s="619"/>
      <c r="CJ11" s="619"/>
      <c r="CK11" s="619"/>
      <c r="CL11" s="619"/>
      <c r="CM11" s="619"/>
      <c r="CN11" s="619"/>
      <c r="CO11" s="619"/>
      <c r="CP11" s="619"/>
      <c r="CQ11" s="620"/>
      <c r="CR11" s="621">
        <v>1009313</v>
      </c>
      <c r="CS11" s="622"/>
      <c r="CT11" s="622"/>
      <c r="CU11" s="622"/>
      <c r="CV11" s="622"/>
      <c r="CW11" s="622"/>
      <c r="CX11" s="622"/>
      <c r="CY11" s="623"/>
      <c r="CZ11" s="659">
        <v>4.0999999999999996</v>
      </c>
      <c r="DA11" s="659"/>
      <c r="DB11" s="659"/>
      <c r="DC11" s="659"/>
      <c r="DD11" s="627">
        <v>94454</v>
      </c>
      <c r="DE11" s="622"/>
      <c r="DF11" s="622"/>
      <c r="DG11" s="622"/>
      <c r="DH11" s="622"/>
      <c r="DI11" s="622"/>
      <c r="DJ11" s="622"/>
      <c r="DK11" s="622"/>
      <c r="DL11" s="622"/>
      <c r="DM11" s="622"/>
      <c r="DN11" s="622"/>
      <c r="DO11" s="622"/>
      <c r="DP11" s="623"/>
      <c r="DQ11" s="627">
        <v>727401</v>
      </c>
      <c r="DR11" s="622"/>
      <c r="DS11" s="622"/>
      <c r="DT11" s="622"/>
      <c r="DU11" s="622"/>
      <c r="DV11" s="622"/>
      <c r="DW11" s="622"/>
      <c r="DX11" s="622"/>
      <c r="DY11" s="622"/>
      <c r="DZ11" s="622"/>
      <c r="EA11" s="622"/>
      <c r="EB11" s="622"/>
      <c r="EC11" s="658"/>
    </row>
    <row r="12" spans="2:143" ht="11.25" customHeight="1" x14ac:dyDescent="0.15">
      <c r="B12" s="618" t="s">
        <v>255</v>
      </c>
      <c r="C12" s="619"/>
      <c r="D12" s="619"/>
      <c r="E12" s="619"/>
      <c r="F12" s="619"/>
      <c r="G12" s="619"/>
      <c r="H12" s="619"/>
      <c r="I12" s="619"/>
      <c r="J12" s="619"/>
      <c r="K12" s="619"/>
      <c r="L12" s="619"/>
      <c r="M12" s="619"/>
      <c r="N12" s="619"/>
      <c r="O12" s="619"/>
      <c r="P12" s="619"/>
      <c r="Q12" s="620"/>
      <c r="R12" s="621">
        <v>59064</v>
      </c>
      <c r="S12" s="622"/>
      <c r="T12" s="622"/>
      <c r="U12" s="622"/>
      <c r="V12" s="622"/>
      <c r="W12" s="622"/>
      <c r="X12" s="622"/>
      <c r="Y12" s="623"/>
      <c r="Z12" s="659">
        <v>0.2</v>
      </c>
      <c r="AA12" s="659"/>
      <c r="AB12" s="659"/>
      <c r="AC12" s="659"/>
      <c r="AD12" s="660">
        <v>59064</v>
      </c>
      <c r="AE12" s="660"/>
      <c r="AF12" s="660"/>
      <c r="AG12" s="660"/>
      <c r="AH12" s="660"/>
      <c r="AI12" s="660"/>
      <c r="AJ12" s="660"/>
      <c r="AK12" s="660"/>
      <c r="AL12" s="624">
        <v>0.4</v>
      </c>
      <c r="AM12" s="625"/>
      <c r="AN12" s="625"/>
      <c r="AO12" s="661"/>
      <c r="AP12" s="618" t="s">
        <v>256</v>
      </c>
      <c r="AQ12" s="619"/>
      <c r="AR12" s="619"/>
      <c r="AS12" s="619"/>
      <c r="AT12" s="619"/>
      <c r="AU12" s="619"/>
      <c r="AV12" s="619"/>
      <c r="AW12" s="619"/>
      <c r="AX12" s="619"/>
      <c r="AY12" s="619"/>
      <c r="AZ12" s="619"/>
      <c r="BA12" s="619"/>
      <c r="BB12" s="619"/>
      <c r="BC12" s="619"/>
      <c r="BD12" s="619"/>
      <c r="BE12" s="619"/>
      <c r="BF12" s="620"/>
      <c r="BG12" s="621">
        <v>3345826</v>
      </c>
      <c r="BH12" s="622"/>
      <c r="BI12" s="622"/>
      <c r="BJ12" s="622"/>
      <c r="BK12" s="622"/>
      <c r="BL12" s="622"/>
      <c r="BM12" s="622"/>
      <c r="BN12" s="623"/>
      <c r="BO12" s="659">
        <v>48.7</v>
      </c>
      <c r="BP12" s="659"/>
      <c r="BQ12" s="659"/>
      <c r="BR12" s="659"/>
      <c r="BS12" s="660" t="s">
        <v>138</v>
      </c>
      <c r="BT12" s="660"/>
      <c r="BU12" s="660"/>
      <c r="BV12" s="660"/>
      <c r="BW12" s="660"/>
      <c r="BX12" s="660"/>
      <c r="BY12" s="660"/>
      <c r="BZ12" s="660"/>
      <c r="CA12" s="660"/>
      <c r="CB12" s="698"/>
      <c r="CD12" s="618" t="s">
        <v>257</v>
      </c>
      <c r="CE12" s="619"/>
      <c r="CF12" s="619"/>
      <c r="CG12" s="619"/>
      <c r="CH12" s="619"/>
      <c r="CI12" s="619"/>
      <c r="CJ12" s="619"/>
      <c r="CK12" s="619"/>
      <c r="CL12" s="619"/>
      <c r="CM12" s="619"/>
      <c r="CN12" s="619"/>
      <c r="CO12" s="619"/>
      <c r="CP12" s="619"/>
      <c r="CQ12" s="620"/>
      <c r="CR12" s="621">
        <v>515389</v>
      </c>
      <c r="CS12" s="622"/>
      <c r="CT12" s="622"/>
      <c r="CU12" s="622"/>
      <c r="CV12" s="622"/>
      <c r="CW12" s="622"/>
      <c r="CX12" s="622"/>
      <c r="CY12" s="623"/>
      <c r="CZ12" s="659">
        <v>2.1</v>
      </c>
      <c r="DA12" s="659"/>
      <c r="DB12" s="659"/>
      <c r="DC12" s="659"/>
      <c r="DD12" s="627">
        <v>4787</v>
      </c>
      <c r="DE12" s="622"/>
      <c r="DF12" s="622"/>
      <c r="DG12" s="622"/>
      <c r="DH12" s="622"/>
      <c r="DI12" s="622"/>
      <c r="DJ12" s="622"/>
      <c r="DK12" s="622"/>
      <c r="DL12" s="622"/>
      <c r="DM12" s="622"/>
      <c r="DN12" s="622"/>
      <c r="DO12" s="622"/>
      <c r="DP12" s="623"/>
      <c r="DQ12" s="627">
        <v>223602</v>
      </c>
      <c r="DR12" s="622"/>
      <c r="DS12" s="622"/>
      <c r="DT12" s="622"/>
      <c r="DU12" s="622"/>
      <c r="DV12" s="622"/>
      <c r="DW12" s="622"/>
      <c r="DX12" s="622"/>
      <c r="DY12" s="622"/>
      <c r="DZ12" s="622"/>
      <c r="EA12" s="622"/>
      <c r="EB12" s="622"/>
      <c r="EC12" s="658"/>
    </row>
    <row r="13" spans="2:143" ht="11.25" customHeight="1" x14ac:dyDescent="0.15">
      <c r="B13" s="618" t="s">
        <v>258</v>
      </c>
      <c r="C13" s="619"/>
      <c r="D13" s="619"/>
      <c r="E13" s="619"/>
      <c r="F13" s="619"/>
      <c r="G13" s="619"/>
      <c r="H13" s="619"/>
      <c r="I13" s="619"/>
      <c r="J13" s="619"/>
      <c r="K13" s="619"/>
      <c r="L13" s="619"/>
      <c r="M13" s="619"/>
      <c r="N13" s="619"/>
      <c r="O13" s="619"/>
      <c r="P13" s="619"/>
      <c r="Q13" s="620"/>
      <c r="R13" s="621" t="s">
        <v>247</v>
      </c>
      <c r="S13" s="622"/>
      <c r="T13" s="622"/>
      <c r="U13" s="622"/>
      <c r="V13" s="622"/>
      <c r="W13" s="622"/>
      <c r="X13" s="622"/>
      <c r="Y13" s="623"/>
      <c r="Z13" s="659" t="s">
        <v>247</v>
      </c>
      <c r="AA13" s="659"/>
      <c r="AB13" s="659"/>
      <c r="AC13" s="659"/>
      <c r="AD13" s="660" t="s">
        <v>138</v>
      </c>
      <c r="AE13" s="660"/>
      <c r="AF13" s="660"/>
      <c r="AG13" s="660"/>
      <c r="AH13" s="660"/>
      <c r="AI13" s="660"/>
      <c r="AJ13" s="660"/>
      <c r="AK13" s="660"/>
      <c r="AL13" s="624" t="s">
        <v>247</v>
      </c>
      <c r="AM13" s="625"/>
      <c r="AN13" s="625"/>
      <c r="AO13" s="661"/>
      <c r="AP13" s="618" t="s">
        <v>259</v>
      </c>
      <c r="AQ13" s="619"/>
      <c r="AR13" s="619"/>
      <c r="AS13" s="619"/>
      <c r="AT13" s="619"/>
      <c r="AU13" s="619"/>
      <c r="AV13" s="619"/>
      <c r="AW13" s="619"/>
      <c r="AX13" s="619"/>
      <c r="AY13" s="619"/>
      <c r="AZ13" s="619"/>
      <c r="BA13" s="619"/>
      <c r="BB13" s="619"/>
      <c r="BC13" s="619"/>
      <c r="BD13" s="619"/>
      <c r="BE13" s="619"/>
      <c r="BF13" s="620"/>
      <c r="BG13" s="621">
        <v>3333141</v>
      </c>
      <c r="BH13" s="622"/>
      <c r="BI13" s="622"/>
      <c r="BJ13" s="622"/>
      <c r="BK13" s="622"/>
      <c r="BL13" s="622"/>
      <c r="BM13" s="622"/>
      <c r="BN13" s="623"/>
      <c r="BO13" s="659">
        <v>48.5</v>
      </c>
      <c r="BP13" s="659"/>
      <c r="BQ13" s="659"/>
      <c r="BR13" s="659"/>
      <c r="BS13" s="660" t="s">
        <v>247</v>
      </c>
      <c r="BT13" s="660"/>
      <c r="BU13" s="660"/>
      <c r="BV13" s="660"/>
      <c r="BW13" s="660"/>
      <c r="BX13" s="660"/>
      <c r="BY13" s="660"/>
      <c r="BZ13" s="660"/>
      <c r="CA13" s="660"/>
      <c r="CB13" s="698"/>
      <c r="CD13" s="618" t="s">
        <v>260</v>
      </c>
      <c r="CE13" s="619"/>
      <c r="CF13" s="619"/>
      <c r="CG13" s="619"/>
      <c r="CH13" s="619"/>
      <c r="CI13" s="619"/>
      <c r="CJ13" s="619"/>
      <c r="CK13" s="619"/>
      <c r="CL13" s="619"/>
      <c r="CM13" s="619"/>
      <c r="CN13" s="619"/>
      <c r="CO13" s="619"/>
      <c r="CP13" s="619"/>
      <c r="CQ13" s="620"/>
      <c r="CR13" s="621">
        <v>2594010</v>
      </c>
      <c r="CS13" s="622"/>
      <c r="CT13" s="622"/>
      <c r="CU13" s="622"/>
      <c r="CV13" s="622"/>
      <c r="CW13" s="622"/>
      <c r="CX13" s="622"/>
      <c r="CY13" s="623"/>
      <c r="CZ13" s="659">
        <v>10.5</v>
      </c>
      <c r="DA13" s="659"/>
      <c r="DB13" s="659"/>
      <c r="DC13" s="659"/>
      <c r="DD13" s="627">
        <v>1223736</v>
      </c>
      <c r="DE13" s="622"/>
      <c r="DF13" s="622"/>
      <c r="DG13" s="622"/>
      <c r="DH13" s="622"/>
      <c r="DI13" s="622"/>
      <c r="DJ13" s="622"/>
      <c r="DK13" s="622"/>
      <c r="DL13" s="622"/>
      <c r="DM13" s="622"/>
      <c r="DN13" s="622"/>
      <c r="DO13" s="622"/>
      <c r="DP13" s="623"/>
      <c r="DQ13" s="627">
        <v>1641830</v>
      </c>
      <c r="DR13" s="622"/>
      <c r="DS13" s="622"/>
      <c r="DT13" s="622"/>
      <c r="DU13" s="622"/>
      <c r="DV13" s="622"/>
      <c r="DW13" s="622"/>
      <c r="DX13" s="622"/>
      <c r="DY13" s="622"/>
      <c r="DZ13" s="622"/>
      <c r="EA13" s="622"/>
      <c r="EB13" s="622"/>
      <c r="EC13" s="658"/>
    </row>
    <row r="14" spans="2:143" ht="11.25" customHeight="1" x14ac:dyDescent="0.15">
      <c r="B14" s="618" t="s">
        <v>261</v>
      </c>
      <c r="C14" s="619"/>
      <c r="D14" s="619"/>
      <c r="E14" s="619"/>
      <c r="F14" s="619"/>
      <c r="G14" s="619"/>
      <c r="H14" s="619"/>
      <c r="I14" s="619"/>
      <c r="J14" s="619"/>
      <c r="K14" s="619"/>
      <c r="L14" s="619"/>
      <c r="M14" s="619"/>
      <c r="N14" s="619"/>
      <c r="O14" s="619"/>
      <c r="P14" s="619"/>
      <c r="Q14" s="620"/>
      <c r="R14" s="621">
        <v>289</v>
      </c>
      <c r="S14" s="622"/>
      <c r="T14" s="622"/>
      <c r="U14" s="622"/>
      <c r="V14" s="622"/>
      <c r="W14" s="622"/>
      <c r="X14" s="622"/>
      <c r="Y14" s="623"/>
      <c r="Z14" s="659">
        <v>0</v>
      </c>
      <c r="AA14" s="659"/>
      <c r="AB14" s="659"/>
      <c r="AC14" s="659"/>
      <c r="AD14" s="660">
        <v>289</v>
      </c>
      <c r="AE14" s="660"/>
      <c r="AF14" s="660"/>
      <c r="AG14" s="660"/>
      <c r="AH14" s="660"/>
      <c r="AI14" s="660"/>
      <c r="AJ14" s="660"/>
      <c r="AK14" s="660"/>
      <c r="AL14" s="624">
        <v>0</v>
      </c>
      <c r="AM14" s="625"/>
      <c r="AN14" s="625"/>
      <c r="AO14" s="661"/>
      <c r="AP14" s="618" t="s">
        <v>262</v>
      </c>
      <c r="AQ14" s="619"/>
      <c r="AR14" s="619"/>
      <c r="AS14" s="619"/>
      <c r="AT14" s="619"/>
      <c r="AU14" s="619"/>
      <c r="AV14" s="619"/>
      <c r="AW14" s="619"/>
      <c r="AX14" s="619"/>
      <c r="AY14" s="619"/>
      <c r="AZ14" s="619"/>
      <c r="BA14" s="619"/>
      <c r="BB14" s="619"/>
      <c r="BC14" s="619"/>
      <c r="BD14" s="619"/>
      <c r="BE14" s="619"/>
      <c r="BF14" s="620"/>
      <c r="BG14" s="621">
        <v>196224</v>
      </c>
      <c r="BH14" s="622"/>
      <c r="BI14" s="622"/>
      <c r="BJ14" s="622"/>
      <c r="BK14" s="622"/>
      <c r="BL14" s="622"/>
      <c r="BM14" s="622"/>
      <c r="BN14" s="623"/>
      <c r="BO14" s="659">
        <v>2.9</v>
      </c>
      <c r="BP14" s="659"/>
      <c r="BQ14" s="659"/>
      <c r="BR14" s="659"/>
      <c r="BS14" s="660" t="s">
        <v>247</v>
      </c>
      <c r="BT14" s="660"/>
      <c r="BU14" s="660"/>
      <c r="BV14" s="660"/>
      <c r="BW14" s="660"/>
      <c r="BX14" s="660"/>
      <c r="BY14" s="660"/>
      <c r="BZ14" s="660"/>
      <c r="CA14" s="660"/>
      <c r="CB14" s="698"/>
      <c r="CD14" s="618" t="s">
        <v>263</v>
      </c>
      <c r="CE14" s="619"/>
      <c r="CF14" s="619"/>
      <c r="CG14" s="619"/>
      <c r="CH14" s="619"/>
      <c r="CI14" s="619"/>
      <c r="CJ14" s="619"/>
      <c r="CK14" s="619"/>
      <c r="CL14" s="619"/>
      <c r="CM14" s="619"/>
      <c r="CN14" s="619"/>
      <c r="CO14" s="619"/>
      <c r="CP14" s="619"/>
      <c r="CQ14" s="620"/>
      <c r="CR14" s="621">
        <v>1094744</v>
      </c>
      <c r="CS14" s="622"/>
      <c r="CT14" s="622"/>
      <c r="CU14" s="622"/>
      <c r="CV14" s="622"/>
      <c r="CW14" s="622"/>
      <c r="CX14" s="622"/>
      <c r="CY14" s="623"/>
      <c r="CZ14" s="659">
        <v>4.4000000000000004</v>
      </c>
      <c r="DA14" s="659"/>
      <c r="DB14" s="659"/>
      <c r="DC14" s="659"/>
      <c r="DD14" s="627">
        <v>100750</v>
      </c>
      <c r="DE14" s="622"/>
      <c r="DF14" s="622"/>
      <c r="DG14" s="622"/>
      <c r="DH14" s="622"/>
      <c r="DI14" s="622"/>
      <c r="DJ14" s="622"/>
      <c r="DK14" s="622"/>
      <c r="DL14" s="622"/>
      <c r="DM14" s="622"/>
      <c r="DN14" s="622"/>
      <c r="DO14" s="622"/>
      <c r="DP14" s="623"/>
      <c r="DQ14" s="627">
        <v>1033863</v>
      </c>
      <c r="DR14" s="622"/>
      <c r="DS14" s="622"/>
      <c r="DT14" s="622"/>
      <c r="DU14" s="622"/>
      <c r="DV14" s="622"/>
      <c r="DW14" s="622"/>
      <c r="DX14" s="622"/>
      <c r="DY14" s="622"/>
      <c r="DZ14" s="622"/>
      <c r="EA14" s="622"/>
      <c r="EB14" s="622"/>
      <c r="EC14" s="658"/>
    </row>
    <row r="15" spans="2:143" ht="11.25" customHeight="1" x14ac:dyDescent="0.15">
      <c r="B15" s="618" t="s">
        <v>264</v>
      </c>
      <c r="C15" s="619"/>
      <c r="D15" s="619"/>
      <c r="E15" s="619"/>
      <c r="F15" s="619"/>
      <c r="G15" s="619"/>
      <c r="H15" s="619"/>
      <c r="I15" s="619"/>
      <c r="J15" s="619"/>
      <c r="K15" s="619"/>
      <c r="L15" s="619"/>
      <c r="M15" s="619"/>
      <c r="N15" s="619"/>
      <c r="O15" s="619"/>
      <c r="P15" s="619"/>
      <c r="Q15" s="620"/>
      <c r="R15" s="621" t="s">
        <v>247</v>
      </c>
      <c r="S15" s="622"/>
      <c r="T15" s="622"/>
      <c r="U15" s="622"/>
      <c r="V15" s="622"/>
      <c r="W15" s="622"/>
      <c r="X15" s="622"/>
      <c r="Y15" s="623"/>
      <c r="Z15" s="659" t="s">
        <v>138</v>
      </c>
      <c r="AA15" s="659"/>
      <c r="AB15" s="659"/>
      <c r="AC15" s="659"/>
      <c r="AD15" s="660" t="s">
        <v>138</v>
      </c>
      <c r="AE15" s="660"/>
      <c r="AF15" s="660"/>
      <c r="AG15" s="660"/>
      <c r="AH15" s="660"/>
      <c r="AI15" s="660"/>
      <c r="AJ15" s="660"/>
      <c r="AK15" s="660"/>
      <c r="AL15" s="624" t="s">
        <v>138</v>
      </c>
      <c r="AM15" s="625"/>
      <c r="AN15" s="625"/>
      <c r="AO15" s="661"/>
      <c r="AP15" s="618" t="s">
        <v>265</v>
      </c>
      <c r="AQ15" s="619"/>
      <c r="AR15" s="619"/>
      <c r="AS15" s="619"/>
      <c r="AT15" s="619"/>
      <c r="AU15" s="619"/>
      <c r="AV15" s="619"/>
      <c r="AW15" s="619"/>
      <c r="AX15" s="619"/>
      <c r="AY15" s="619"/>
      <c r="AZ15" s="619"/>
      <c r="BA15" s="619"/>
      <c r="BB15" s="619"/>
      <c r="BC15" s="619"/>
      <c r="BD15" s="619"/>
      <c r="BE15" s="619"/>
      <c r="BF15" s="620"/>
      <c r="BG15" s="621">
        <v>426660</v>
      </c>
      <c r="BH15" s="622"/>
      <c r="BI15" s="622"/>
      <c r="BJ15" s="622"/>
      <c r="BK15" s="622"/>
      <c r="BL15" s="622"/>
      <c r="BM15" s="622"/>
      <c r="BN15" s="623"/>
      <c r="BO15" s="659">
        <v>6.2</v>
      </c>
      <c r="BP15" s="659"/>
      <c r="BQ15" s="659"/>
      <c r="BR15" s="659"/>
      <c r="BS15" s="660" t="s">
        <v>247</v>
      </c>
      <c r="BT15" s="660"/>
      <c r="BU15" s="660"/>
      <c r="BV15" s="660"/>
      <c r="BW15" s="660"/>
      <c r="BX15" s="660"/>
      <c r="BY15" s="660"/>
      <c r="BZ15" s="660"/>
      <c r="CA15" s="660"/>
      <c r="CB15" s="698"/>
      <c r="CD15" s="618" t="s">
        <v>266</v>
      </c>
      <c r="CE15" s="619"/>
      <c r="CF15" s="619"/>
      <c r="CG15" s="619"/>
      <c r="CH15" s="619"/>
      <c r="CI15" s="619"/>
      <c r="CJ15" s="619"/>
      <c r="CK15" s="619"/>
      <c r="CL15" s="619"/>
      <c r="CM15" s="619"/>
      <c r="CN15" s="619"/>
      <c r="CO15" s="619"/>
      <c r="CP15" s="619"/>
      <c r="CQ15" s="620"/>
      <c r="CR15" s="621">
        <v>2753151</v>
      </c>
      <c r="CS15" s="622"/>
      <c r="CT15" s="622"/>
      <c r="CU15" s="622"/>
      <c r="CV15" s="622"/>
      <c r="CW15" s="622"/>
      <c r="CX15" s="622"/>
      <c r="CY15" s="623"/>
      <c r="CZ15" s="659">
        <v>11.2</v>
      </c>
      <c r="DA15" s="659"/>
      <c r="DB15" s="659"/>
      <c r="DC15" s="659"/>
      <c r="DD15" s="627">
        <v>327322</v>
      </c>
      <c r="DE15" s="622"/>
      <c r="DF15" s="622"/>
      <c r="DG15" s="622"/>
      <c r="DH15" s="622"/>
      <c r="DI15" s="622"/>
      <c r="DJ15" s="622"/>
      <c r="DK15" s="622"/>
      <c r="DL15" s="622"/>
      <c r="DM15" s="622"/>
      <c r="DN15" s="622"/>
      <c r="DO15" s="622"/>
      <c r="DP15" s="623"/>
      <c r="DQ15" s="627">
        <v>1982607</v>
      </c>
      <c r="DR15" s="622"/>
      <c r="DS15" s="622"/>
      <c r="DT15" s="622"/>
      <c r="DU15" s="622"/>
      <c r="DV15" s="622"/>
      <c r="DW15" s="622"/>
      <c r="DX15" s="622"/>
      <c r="DY15" s="622"/>
      <c r="DZ15" s="622"/>
      <c r="EA15" s="622"/>
      <c r="EB15" s="622"/>
      <c r="EC15" s="658"/>
    </row>
    <row r="16" spans="2:143" ht="11.25" customHeight="1" x14ac:dyDescent="0.15">
      <c r="B16" s="618" t="s">
        <v>267</v>
      </c>
      <c r="C16" s="619"/>
      <c r="D16" s="619"/>
      <c r="E16" s="619"/>
      <c r="F16" s="619"/>
      <c r="G16" s="619"/>
      <c r="H16" s="619"/>
      <c r="I16" s="619"/>
      <c r="J16" s="619"/>
      <c r="K16" s="619"/>
      <c r="L16" s="619"/>
      <c r="M16" s="619"/>
      <c r="N16" s="619"/>
      <c r="O16" s="619"/>
      <c r="P16" s="619"/>
      <c r="Q16" s="620"/>
      <c r="R16" s="621">
        <v>25190</v>
      </c>
      <c r="S16" s="622"/>
      <c r="T16" s="622"/>
      <c r="U16" s="622"/>
      <c r="V16" s="622"/>
      <c r="W16" s="622"/>
      <c r="X16" s="622"/>
      <c r="Y16" s="623"/>
      <c r="Z16" s="659">
        <v>0.1</v>
      </c>
      <c r="AA16" s="659"/>
      <c r="AB16" s="659"/>
      <c r="AC16" s="659"/>
      <c r="AD16" s="660">
        <v>25190</v>
      </c>
      <c r="AE16" s="660"/>
      <c r="AF16" s="660"/>
      <c r="AG16" s="660"/>
      <c r="AH16" s="660"/>
      <c r="AI16" s="660"/>
      <c r="AJ16" s="660"/>
      <c r="AK16" s="660"/>
      <c r="AL16" s="624">
        <v>0.2</v>
      </c>
      <c r="AM16" s="625"/>
      <c r="AN16" s="625"/>
      <c r="AO16" s="661"/>
      <c r="AP16" s="618" t="s">
        <v>268</v>
      </c>
      <c r="AQ16" s="619"/>
      <c r="AR16" s="619"/>
      <c r="AS16" s="619"/>
      <c r="AT16" s="619"/>
      <c r="AU16" s="619"/>
      <c r="AV16" s="619"/>
      <c r="AW16" s="619"/>
      <c r="AX16" s="619"/>
      <c r="AY16" s="619"/>
      <c r="AZ16" s="619"/>
      <c r="BA16" s="619"/>
      <c r="BB16" s="619"/>
      <c r="BC16" s="619"/>
      <c r="BD16" s="619"/>
      <c r="BE16" s="619"/>
      <c r="BF16" s="620"/>
      <c r="BG16" s="621" t="s">
        <v>138</v>
      </c>
      <c r="BH16" s="622"/>
      <c r="BI16" s="622"/>
      <c r="BJ16" s="622"/>
      <c r="BK16" s="622"/>
      <c r="BL16" s="622"/>
      <c r="BM16" s="622"/>
      <c r="BN16" s="623"/>
      <c r="BO16" s="659" t="s">
        <v>269</v>
      </c>
      <c r="BP16" s="659"/>
      <c r="BQ16" s="659"/>
      <c r="BR16" s="659"/>
      <c r="BS16" s="660" t="s">
        <v>138</v>
      </c>
      <c r="BT16" s="660"/>
      <c r="BU16" s="660"/>
      <c r="BV16" s="660"/>
      <c r="BW16" s="660"/>
      <c r="BX16" s="660"/>
      <c r="BY16" s="660"/>
      <c r="BZ16" s="660"/>
      <c r="CA16" s="660"/>
      <c r="CB16" s="698"/>
      <c r="CD16" s="618" t="s">
        <v>270</v>
      </c>
      <c r="CE16" s="619"/>
      <c r="CF16" s="619"/>
      <c r="CG16" s="619"/>
      <c r="CH16" s="619"/>
      <c r="CI16" s="619"/>
      <c r="CJ16" s="619"/>
      <c r="CK16" s="619"/>
      <c r="CL16" s="619"/>
      <c r="CM16" s="619"/>
      <c r="CN16" s="619"/>
      <c r="CO16" s="619"/>
      <c r="CP16" s="619"/>
      <c r="CQ16" s="620"/>
      <c r="CR16" s="621" t="s">
        <v>138</v>
      </c>
      <c r="CS16" s="622"/>
      <c r="CT16" s="622"/>
      <c r="CU16" s="622"/>
      <c r="CV16" s="622"/>
      <c r="CW16" s="622"/>
      <c r="CX16" s="622"/>
      <c r="CY16" s="623"/>
      <c r="CZ16" s="659" t="s">
        <v>247</v>
      </c>
      <c r="DA16" s="659"/>
      <c r="DB16" s="659"/>
      <c r="DC16" s="659"/>
      <c r="DD16" s="627" t="s">
        <v>247</v>
      </c>
      <c r="DE16" s="622"/>
      <c r="DF16" s="622"/>
      <c r="DG16" s="622"/>
      <c r="DH16" s="622"/>
      <c r="DI16" s="622"/>
      <c r="DJ16" s="622"/>
      <c r="DK16" s="622"/>
      <c r="DL16" s="622"/>
      <c r="DM16" s="622"/>
      <c r="DN16" s="622"/>
      <c r="DO16" s="622"/>
      <c r="DP16" s="623"/>
      <c r="DQ16" s="627" t="s">
        <v>247</v>
      </c>
      <c r="DR16" s="622"/>
      <c r="DS16" s="622"/>
      <c r="DT16" s="622"/>
      <c r="DU16" s="622"/>
      <c r="DV16" s="622"/>
      <c r="DW16" s="622"/>
      <c r="DX16" s="622"/>
      <c r="DY16" s="622"/>
      <c r="DZ16" s="622"/>
      <c r="EA16" s="622"/>
      <c r="EB16" s="622"/>
      <c r="EC16" s="658"/>
    </row>
    <row r="17" spans="2:133" ht="11.25" customHeight="1" x14ac:dyDescent="0.15">
      <c r="B17" s="618" t="s">
        <v>271</v>
      </c>
      <c r="C17" s="619"/>
      <c r="D17" s="619"/>
      <c r="E17" s="619"/>
      <c r="F17" s="619"/>
      <c r="G17" s="619"/>
      <c r="H17" s="619"/>
      <c r="I17" s="619"/>
      <c r="J17" s="619"/>
      <c r="K17" s="619"/>
      <c r="L17" s="619"/>
      <c r="M17" s="619"/>
      <c r="N17" s="619"/>
      <c r="O17" s="619"/>
      <c r="P17" s="619"/>
      <c r="Q17" s="620"/>
      <c r="R17" s="621">
        <v>139539</v>
      </c>
      <c r="S17" s="622"/>
      <c r="T17" s="622"/>
      <c r="U17" s="622"/>
      <c r="V17" s="622"/>
      <c r="W17" s="622"/>
      <c r="X17" s="622"/>
      <c r="Y17" s="623"/>
      <c r="Z17" s="659">
        <v>0.5</v>
      </c>
      <c r="AA17" s="659"/>
      <c r="AB17" s="659"/>
      <c r="AC17" s="659"/>
      <c r="AD17" s="660">
        <v>139539</v>
      </c>
      <c r="AE17" s="660"/>
      <c r="AF17" s="660"/>
      <c r="AG17" s="660"/>
      <c r="AH17" s="660"/>
      <c r="AI17" s="660"/>
      <c r="AJ17" s="660"/>
      <c r="AK17" s="660"/>
      <c r="AL17" s="624">
        <v>1</v>
      </c>
      <c r="AM17" s="625"/>
      <c r="AN17" s="625"/>
      <c r="AO17" s="661"/>
      <c r="AP17" s="618" t="s">
        <v>272</v>
      </c>
      <c r="AQ17" s="619"/>
      <c r="AR17" s="619"/>
      <c r="AS17" s="619"/>
      <c r="AT17" s="619"/>
      <c r="AU17" s="619"/>
      <c r="AV17" s="619"/>
      <c r="AW17" s="619"/>
      <c r="AX17" s="619"/>
      <c r="AY17" s="619"/>
      <c r="AZ17" s="619"/>
      <c r="BA17" s="619"/>
      <c r="BB17" s="619"/>
      <c r="BC17" s="619"/>
      <c r="BD17" s="619"/>
      <c r="BE17" s="619"/>
      <c r="BF17" s="620"/>
      <c r="BG17" s="621" t="s">
        <v>247</v>
      </c>
      <c r="BH17" s="622"/>
      <c r="BI17" s="622"/>
      <c r="BJ17" s="622"/>
      <c r="BK17" s="622"/>
      <c r="BL17" s="622"/>
      <c r="BM17" s="622"/>
      <c r="BN17" s="623"/>
      <c r="BO17" s="659" t="s">
        <v>138</v>
      </c>
      <c r="BP17" s="659"/>
      <c r="BQ17" s="659"/>
      <c r="BR17" s="659"/>
      <c r="BS17" s="660" t="s">
        <v>138</v>
      </c>
      <c r="BT17" s="660"/>
      <c r="BU17" s="660"/>
      <c r="BV17" s="660"/>
      <c r="BW17" s="660"/>
      <c r="BX17" s="660"/>
      <c r="BY17" s="660"/>
      <c r="BZ17" s="660"/>
      <c r="CA17" s="660"/>
      <c r="CB17" s="698"/>
      <c r="CD17" s="618" t="s">
        <v>273</v>
      </c>
      <c r="CE17" s="619"/>
      <c r="CF17" s="619"/>
      <c r="CG17" s="619"/>
      <c r="CH17" s="619"/>
      <c r="CI17" s="619"/>
      <c r="CJ17" s="619"/>
      <c r="CK17" s="619"/>
      <c r="CL17" s="619"/>
      <c r="CM17" s="619"/>
      <c r="CN17" s="619"/>
      <c r="CO17" s="619"/>
      <c r="CP17" s="619"/>
      <c r="CQ17" s="620"/>
      <c r="CR17" s="621">
        <v>2967555</v>
      </c>
      <c r="CS17" s="622"/>
      <c r="CT17" s="622"/>
      <c r="CU17" s="622"/>
      <c r="CV17" s="622"/>
      <c r="CW17" s="622"/>
      <c r="CX17" s="622"/>
      <c r="CY17" s="623"/>
      <c r="CZ17" s="659">
        <v>12</v>
      </c>
      <c r="DA17" s="659"/>
      <c r="DB17" s="659"/>
      <c r="DC17" s="659"/>
      <c r="DD17" s="627" t="s">
        <v>247</v>
      </c>
      <c r="DE17" s="622"/>
      <c r="DF17" s="622"/>
      <c r="DG17" s="622"/>
      <c r="DH17" s="622"/>
      <c r="DI17" s="622"/>
      <c r="DJ17" s="622"/>
      <c r="DK17" s="622"/>
      <c r="DL17" s="622"/>
      <c r="DM17" s="622"/>
      <c r="DN17" s="622"/>
      <c r="DO17" s="622"/>
      <c r="DP17" s="623"/>
      <c r="DQ17" s="627">
        <v>2851201</v>
      </c>
      <c r="DR17" s="622"/>
      <c r="DS17" s="622"/>
      <c r="DT17" s="622"/>
      <c r="DU17" s="622"/>
      <c r="DV17" s="622"/>
      <c r="DW17" s="622"/>
      <c r="DX17" s="622"/>
      <c r="DY17" s="622"/>
      <c r="DZ17" s="622"/>
      <c r="EA17" s="622"/>
      <c r="EB17" s="622"/>
      <c r="EC17" s="658"/>
    </row>
    <row r="18" spans="2:133" ht="11.25" customHeight="1" x14ac:dyDescent="0.15">
      <c r="B18" s="618" t="s">
        <v>274</v>
      </c>
      <c r="C18" s="619"/>
      <c r="D18" s="619"/>
      <c r="E18" s="619"/>
      <c r="F18" s="619"/>
      <c r="G18" s="619"/>
      <c r="H18" s="619"/>
      <c r="I18" s="619"/>
      <c r="J18" s="619"/>
      <c r="K18" s="619"/>
      <c r="L18" s="619"/>
      <c r="M18" s="619"/>
      <c r="N18" s="619"/>
      <c r="O18" s="619"/>
      <c r="P18" s="619"/>
      <c r="Q18" s="620"/>
      <c r="R18" s="621">
        <v>44259</v>
      </c>
      <c r="S18" s="622"/>
      <c r="T18" s="622"/>
      <c r="U18" s="622"/>
      <c r="V18" s="622"/>
      <c r="W18" s="622"/>
      <c r="X18" s="622"/>
      <c r="Y18" s="623"/>
      <c r="Z18" s="659">
        <v>0.2</v>
      </c>
      <c r="AA18" s="659"/>
      <c r="AB18" s="659"/>
      <c r="AC18" s="659"/>
      <c r="AD18" s="660">
        <v>44259</v>
      </c>
      <c r="AE18" s="660"/>
      <c r="AF18" s="660"/>
      <c r="AG18" s="660"/>
      <c r="AH18" s="660"/>
      <c r="AI18" s="660"/>
      <c r="AJ18" s="660"/>
      <c r="AK18" s="660"/>
      <c r="AL18" s="624">
        <v>0.3</v>
      </c>
      <c r="AM18" s="625"/>
      <c r="AN18" s="625"/>
      <c r="AO18" s="661"/>
      <c r="AP18" s="618" t="s">
        <v>275</v>
      </c>
      <c r="AQ18" s="619"/>
      <c r="AR18" s="619"/>
      <c r="AS18" s="619"/>
      <c r="AT18" s="619"/>
      <c r="AU18" s="619"/>
      <c r="AV18" s="619"/>
      <c r="AW18" s="619"/>
      <c r="AX18" s="619"/>
      <c r="AY18" s="619"/>
      <c r="AZ18" s="619"/>
      <c r="BA18" s="619"/>
      <c r="BB18" s="619"/>
      <c r="BC18" s="619"/>
      <c r="BD18" s="619"/>
      <c r="BE18" s="619"/>
      <c r="BF18" s="620"/>
      <c r="BG18" s="621" t="s">
        <v>138</v>
      </c>
      <c r="BH18" s="622"/>
      <c r="BI18" s="622"/>
      <c r="BJ18" s="622"/>
      <c r="BK18" s="622"/>
      <c r="BL18" s="622"/>
      <c r="BM18" s="622"/>
      <c r="BN18" s="623"/>
      <c r="BO18" s="659" t="s">
        <v>138</v>
      </c>
      <c r="BP18" s="659"/>
      <c r="BQ18" s="659"/>
      <c r="BR18" s="659"/>
      <c r="BS18" s="660" t="s">
        <v>138</v>
      </c>
      <c r="BT18" s="660"/>
      <c r="BU18" s="660"/>
      <c r="BV18" s="660"/>
      <c r="BW18" s="660"/>
      <c r="BX18" s="660"/>
      <c r="BY18" s="660"/>
      <c r="BZ18" s="660"/>
      <c r="CA18" s="660"/>
      <c r="CB18" s="698"/>
      <c r="CD18" s="618" t="s">
        <v>276</v>
      </c>
      <c r="CE18" s="619"/>
      <c r="CF18" s="619"/>
      <c r="CG18" s="619"/>
      <c r="CH18" s="619"/>
      <c r="CI18" s="619"/>
      <c r="CJ18" s="619"/>
      <c r="CK18" s="619"/>
      <c r="CL18" s="619"/>
      <c r="CM18" s="619"/>
      <c r="CN18" s="619"/>
      <c r="CO18" s="619"/>
      <c r="CP18" s="619"/>
      <c r="CQ18" s="620"/>
      <c r="CR18" s="621" t="s">
        <v>247</v>
      </c>
      <c r="CS18" s="622"/>
      <c r="CT18" s="622"/>
      <c r="CU18" s="622"/>
      <c r="CV18" s="622"/>
      <c r="CW18" s="622"/>
      <c r="CX18" s="622"/>
      <c r="CY18" s="623"/>
      <c r="CZ18" s="659" t="s">
        <v>138</v>
      </c>
      <c r="DA18" s="659"/>
      <c r="DB18" s="659"/>
      <c r="DC18" s="659"/>
      <c r="DD18" s="627" t="s">
        <v>247</v>
      </c>
      <c r="DE18" s="622"/>
      <c r="DF18" s="622"/>
      <c r="DG18" s="622"/>
      <c r="DH18" s="622"/>
      <c r="DI18" s="622"/>
      <c r="DJ18" s="622"/>
      <c r="DK18" s="622"/>
      <c r="DL18" s="622"/>
      <c r="DM18" s="622"/>
      <c r="DN18" s="622"/>
      <c r="DO18" s="622"/>
      <c r="DP18" s="623"/>
      <c r="DQ18" s="627" t="s">
        <v>269</v>
      </c>
      <c r="DR18" s="622"/>
      <c r="DS18" s="622"/>
      <c r="DT18" s="622"/>
      <c r="DU18" s="622"/>
      <c r="DV18" s="622"/>
      <c r="DW18" s="622"/>
      <c r="DX18" s="622"/>
      <c r="DY18" s="622"/>
      <c r="DZ18" s="622"/>
      <c r="EA18" s="622"/>
      <c r="EB18" s="622"/>
      <c r="EC18" s="658"/>
    </row>
    <row r="19" spans="2:133" ht="11.25" customHeight="1" x14ac:dyDescent="0.15">
      <c r="B19" s="618" t="s">
        <v>277</v>
      </c>
      <c r="C19" s="619"/>
      <c r="D19" s="619"/>
      <c r="E19" s="619"/>
      <c r="F19" s="619"/>
      <c r="G19" s="619"/>
      <c r="H19" s="619"/>
      <c r="I19" s="619"/>
      <c r="J19" s="619"/>
      <c r="K19" s="619"/>
      <c r="L19" s="619"/>
      <c r="M19" s="619"/>
      <c r="N19" s="619"/>
      <c r="O19" s="619"/>
      <c r="P19" s="619"/>
      <c r="Q19" s="620"/>
      <c r="R19" s="621">
        <v>41886</v>
      </c>
      <c r="S19" s="622"/>
      <c r="T19" s="622"/>
      <c r="U19" s="622"/>
      <c r="V19" s="622"/>
      <c r="W19" s="622"/>
      <c r="X19" s="622"/>
      <c r="Y19" s="623"/>
      <c r="Z19" s="659">
        <v>0.2</v>
      </c>
      <c r="AA19" s="659"/>
      <c r="AB19" s="659"/>
      <c r="AC19" s="659"/>
      <c r="AD19" s="660">
        <v>41886</v>
      </c>
      <c r="AE19" s="660"/>
      <c r="AF19" s="660"/>
      <c r="AG19" s="660"/>
      <c r="AH19" s="660"/>
      <c r="AI19" s="660"/>
      <c r="AJ19" s="660"/>
      <c r="AK19" s="660"/>
      <c r="AL19" s="624">
        <v>0.3</v>
      </c>
      <c r="AM19" s="625"/>
      <c r="AN19" s="625"/>
      <c r="AO19" s="661"/>
      <c r="AP19" s="618" t="s">
        <v>278</v>
      </c>
      <c r="AQ19" s="619"/>
      <c r="AR19" s="619"/>
      <c r="AS19" s="619"/>
      <c r="AT19" s="619"/>
      <c r="AU19" s="619"/>
      <c r="AV19" s="619"/>
      <c r="AW19" s="619"/>
      <c r="AX19" s="619"/>
      <c r="AY19" s="619"/>
      <c r="AZ19" s="619"/>
      <c r="BA19" s="619"/>
      <c r="BB19" s="619"/>
      <c r="BC19" s="619"/>
      <c r="BD19" s="619"/>
      <c r="BE19" s="619"/>
      <c r="BF19" s="620"/>
      <c r="BG19" s="621" t="s">
        <v>247</v>
      </c>
      <c r="BH19" s="622"/>
      <c r="BI19" s="622"/>
      <c r="BJ19" s="622"/>
      <c r="BK19" s="622"/>
      <c r="BL19" s="622"/>
      <c r="BM19" s="622"/>
      <c r="BN19" s="623"/>
      <c r="BO19" s="659" t="s">
        <v>138</v>
      </c>
      <c r="BP19" s="659"/>
      <c r="BQ19" s="659"/>
      <c r="BR19" s="659"/>
      <c r="BS19" s="660" t="s">
        <v>138</v>
      </c>
      <c r="BT19" s="660"/>
      <c r="BU19" s="660"/>
      <c r="BV19" s="660"/>
      <c r="BW19" s="660"/>
      <c r="BX19" s="660"/>
      <c r="BY19" s="660"/>
      <c r="BZ19" s="660"/>
      <c r="CA19" s="660"/>
      <c r="CB19" s="698"/>
      <c r="CD19" s="618" t="s">
        <v>279</v>
      </c>
      <c r="CE19" s="619"/>
      <c r="CF19" s="619"/>
      <c r="CG19" s="619"/>
      <c r="CH19" s="619"/>
      <c r="CI19" s="619"/>
      <c r="CJ19" s="619"/>
      <c r="CK19" s="619"/>
      <c r="CL19" s="619"/>
      <c r="CM19" s="619"/>
      <c r="CN19" s="619"/>
      <c r="CO19" s="619"/>
      <c r="CP19" s="619"/>
      <c r="CQ19" s="620"/>
      <c r="CR19" s="621" t="s">
        <v>138</v>
      </c>
      <c r="CS19" s="622"/>
      <c r="CT19" s="622"/>
      <c r="CU19" s="622"/>
      <c r="CV19" s="622"/>
      <c r="CW19" s="622"/>
      <c r="CX19" s="622"/>
      <c r="CY19" s="623"/>
      <c r="CZ19" s="659" t="s">
        <v>247</v>
      </c>
      <c r="DA19" s="659"/>
      <c r="DB19" s="659"/>
      <c r="DC19" s="659"/>
      <c r="DD19" s="627" t="s">
        <v>138</v>
      </c>
      <c r="DE19" s="622"/>
      <c r="DF19" s="622"/>
      <c r="DG19" s="622"/>
      <c r="DH19" s="622"/>
      <c r="DI19" s="622"/>
      <c r="DJ19" s="622"/>
      <c r="DK19" s="622"/>
      <c r="DL19" s="622"/>
      <c r="DM19" s="622"/>
      <c r="DN19" s="622"/>
      <c r="DO19" s="622"/>
      <c r="DP19" s="623"/>
      <c r="DQ19" s="627" t="s">
        <v>138</v>
      </c>
      <c r="DR19" s="622"/>
      <c r="DS19" s="622"/>
      <c r="DT19" s="622"/>
      <c r="DU19" s="622"/>
      <c r="DV19" s="622"/>
      <c r="DW19" s="622"/>
      <c r="DX19" s="622"/>
      <c r="DY19" s="622"/>
      <c r="DZ19" s="622"/>
      <c r="EA19" s="622"/>
      <c r="EB19" s="622"/>
      <c r="EC19" s="658"/>
    </row>
    <row r="20" spans="2:133" ht="11.25" customHeight="1" x14ac:dyDescent="0.15">
      <c r="B20" s="688" t="s">
        <v>280</v>
      </c>
      <c r="C20" s="689"/>
      <c r="D20" s="689"/>
      <c r="E20" s="689"/>
      <c r="F20" s="689"/>
      <c r="G20" s="689"/>
      <c r="H20" s="689"/>
      <c r="I20" s="689"/>
      <c r="J20" s="689"/>
      <c r="K20" s="689"/>
      <c r="L20" s="689"/>
      <c r="M20" s="689"/>
      <c r="N20" s="689"/>
      <c r="O20" s="689"/>
      <c r="P20" s="689"/>
      <c r="Q20" s="690"/>
      <c r="R20" s="621">
        <v>2373</v>
      </c>
      <c r="S20" s="622"/>
      <c r="T20" s="622"/>
      <c r="U20" s="622"/>
      <c r="V20" s="622"/>
      <c r="W20" s="622"/>
      <c r="X20" s="622"/>
      <c r="Y20" s="623"/>
      <c r="Z20" s="659">
        <v>0</v>
      </c>
      <c r="AA20" s="659"/>
      <c r="AB20" s="659"/>
      <c r="AC20" s="659"/>
      <c r="AD20" s="660">
        <v>2373</v>
      </c>
      <c r="AE20" s="660"/>
      <c r="AF20" s="660"/>
      <c r="AG20" s="660"/>
      <c r="AH20" s="660"/>
      <c r="AI20" s="660"/>
      <c r="AJ20" s="660"/>
      <c r="AK20" s="660"/>
      <c r="AL20" s="624">
        <v>0</v>
      </c>
      <c r="AM20" s="625"/>
      <c r="AN20" s="625"/>
      <c r="AO20" s="661"/>
      <c r="AP20" s="618" t="s">
        <v>281</v>
      </c>
      <c r="AQ20" s="619"/>
      <c r="AR20" s="619"/>
      <c r="AS20" s="619"/>
      <c r="AT20" s="619"/>
      <c r="AU20" s="619"/>
      <c r="AV20" s="619"/>
      <c r="AW20" s="619"/>
      <c r="AX20" s="619"/>
      <c r="AY20" s="619"/>
      <c r="AZ20" s="619"/>
      <c r="BA20" s="619"/>
      <c r="BB20" s="619"/>
      <c r="BC20" s="619"/>
      <c r="BD20" s="619"/>
      <c r="BE20" s="619"/>
      <c r="BF20" s="620"/>
      <c r="BG20" s="621" t="s">
        <v>247</v>
      </c>
      <c r="BH20" s="622"/>
      <c r="BI20" s="622"/>
      <c r="BJ20" s="622"/>
      <c r="BK20" s="622"/>
      <c r="BL20" s="622"/>
      <c r="BM20" s="622"/>
      <c r="BN20" s="623"/>
      <c r="BO20" s="659" t="s">
        <v>138</v>
      </c>
      <c r="BP20" s="659"/>
      <c r="BQ20" s="659"/>
      <c r="BR20" s="659"/>
      <c r="BS20" s="660" t="s">
        <v>247</v>
      </c>
      <c r="BT20" s="660"/>
      <c r="BU20" s="660"/>
      <c r="BV20" s="660"/>
      <c r="BW20" s="660"/>
      <c r="BX20" s="660"/>
      <c r="BY20" s="660"/>
      <c r="BZ20" s="660"/>
      <c r="CA20" s="660"/>
      <c r="CB20" s="698"/>
      <c r="CD20" s="618" t="s">
        <v>282</v>
      </c>
      <c r="CE20" s="619"/>
      <c r="CF20" s="619"/>
      <c r="CG20" s="619"/>
      <c r="CH20" s="619"/>
      <c r="CI20" s="619"/>
      <c r="CJ20" s="619"/>
      <c r="CK20" s="619"/>
      <c r="CL20" s="619"/>
      <c r="CM20" s="619"/>
      <c r="CN20" s="619"/>
      <c r="CO20" s="619"/>
      <c r="CP20" s="619"/>
      <c r="CQ20" s="620"/>
      <c r="CR20" s="621">
        <v>24630188</v>
      </c>
      <c r="CS20" s="622"/>
      <c r="CT20" s="622"/>
      <c r="CU20" s="622"/>
      <c r="CV20" s="622"/>
      <c r="CW20" s="622"/>
      <c r="CX20" s="622"/>
      <c r="CY20" s="623"/>
      <c r="CZ20" s="659">
        <v>100</v>
      </c>
      <c r="DA20" s="659"/>
      <c r="DB20" s="659"/>
      <c r="DC20" s="659"/>
      <c r="DD20" s="627">
        <v>1958885</v>
      </c>
      <c r="DE20" s="622"/>
      <c r="DF20" s="622"/>
      <c r="DG20" s="622"/>
      <c r="DH20" s="622"/>
      <c r="DI20" s="622"/>
      <c r="DJ20" s="622"/>
      <c r="DK20" s="622"/>
      <c r="DL20" s="622"/>
      <c r="DM20" s="622"/>
      <c r="DN20" s="622"/>
      <c r="DO20" s="622"/>
      <c r="DP20" s="623"/>
      <c r="DQ20" s="627">
        <v>16367670</v>
      </c>
      <c r="DR20" s="622"/>
      <c r="DS20" s="622"/>
      <c r="DT20" s="622"/>
      <c r="DU20" s="622"/>
      <c r="DV20" s="622"/>
      <c r="DW20" s="622"/>
      <c r="DX20" s="622"/>
      <c r="DY20" s="622"/>
      <c r="DZ20" s="622"/>
      <c r="EA20" s="622"/>
      <c r="EB20" s="622"/>
      <c r="EC20" s="658"/>
    </row>
    <row r="21" spans="2:133" ht="11.25" customHeight="1" x14ac:dyDescent="0.15">
      <c r="B21" s="618" t="s">
        <v>283</v>
      </c>
      <c r="C21" s="619"/>
      <c r="D21" s="619"/>
      <c r="E21" s="619"/>
      <c r="F21" s="619"/>
      <c r="G21" s="619"/>
      <c r="H21" s="619"/>
      <c r="I21" s="619"/>
      <c r="J21" s="619"/>
      <c r="K21" s="619"/>
      <c r="L21" s="619"/>
      <c r="M21" s="619"/>
      <c r="N21" s="619"/>
      <c r="O21" s="619"/>
      <c r="P21" s="619"/>
      <c r="Q21" s="620"/>
      <c r="R21" s="621">
        <v>5395188</v>
      </c>
      <c r="S21" s="622"/>
      <c r="T21" s="622"/>
      <c r="U21" s="622"/>
      <c r="V21" s="622"/>
      <c r="W21" s="622"/>
      <c r="X21" s="622"/>
      <c r="Y21" s="623"/>
      <c r="Z21" s="659">
        <v>21.2</v>
      </c>
      <c r="AA21" s="659"/>
      <c r="AB21" s="659"/>
      <c r="AC21" s="659"/>
      <c r="AD21" s="660">
        <v>4954056</v>
      </c>
      <c r="AE21" s="660"/>
      <c r="AF21" s="660"/>
      <c r="AG21" s="660"/>
      <c r="AH21" s="660"/>
      <c r="AI21" s="660"/>
      <c r="AJ21" s="660"/>
      <c r="AK21" s="660"/>
      <c r="AL21" s="624">
        <v>35.6</v>
      </c>
      <c r="AM21" s="625"/>
      <c r="AN21" s="625"/>
      <c r="AO21" s="661"/>
      <c r="AP21" s="618" t="s">
        <v>284</v>
      </c>
      <c r="AQ21" s="699"/>
      <c r="AR21" s="699"/>
      <c r="AS21" s="699"/>
      <c r="AT21" s="699"/>
      <c r="AU21" s="699"/>
      <c r="AV21" s="699"/>
      <c r="AW21" s="699"/>
      <c r="AX21" s="699"/>
      <c r="AY21" s="699"/>
      <c r="AZ21" s="699"/>
      <c r="BA21" s="699"/>
      <c r="BB21" s="699"/>
      <c r="BC21" s="699"/>
      <c r="BD21" s="699"/>
      <c r="BE21" s="699"/>
      <c r="BF21" s="700"/>
      <c r="BG21" s="621" t="s">
        <v>138</v>
      </c>
      <c r="BH21" s="622"/>
      <c r="BI21" s="622"/>
      <c r="BJ21" s="622"/>
      <c r="BK21" s="622"/>
      <c r="BL21" s="622"/>
      <c r="BM21" s="622"/>
      <c r="BN21" s="623"/>
      <c r="BO21" s="659" t="s">
        <v>247</v>
      </c>
      <c r="BP21" s="659"/>
      <c r="BQ21" s="659"/>
      <c r="BR21" s="659"/>
      <c r="BS21" s="660" t="s">
        <v>247</v>
      </c>
      <c r="BT21" s="660"/>
      <c r="BU21" s="660"/>
      <c r="BV21" s="660"/>
      <c r="BW21" s="660"/>
      <c r="BX21" s="660"/>
      <c r="BY21" s="660"/>
      <c r="BZ21" s="660"/>
      <c r="CA21" s="660"/>
      <c r="CB21" s="698"/>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15">
      <c r="B22" s="618" t="s">
        <v>285</v>
      </c>
      <c r="C22" s="619"/>
      <c r="D22" s="619"/>
      <c r="E22" s="619"/>
      <c r="F22" s="619"/>
      <c r="G22" s="619"/>
      <c r="H22" s="619"/>
      <c r="I22" s="619"/>
      <c r="J22" s="619"/>
      <c r="K22" s="619"/>
      <c r="L22" s="619"/>
      <c r="M22" s="619"/>
      <c r="N22" s="619"/>
      <c r="O22" s="619"/>
      <c r="P22" s="619"/>
      <c r="Q22" s="620"/>
      <c r="R22" s="621">
        <v>4954056</v>
      </c>
      <c r="S22" s="622"/>
      <c r="T22" s="622"/>
      <c r="U22" s="622"/>
      <c r="V22" s="622"/>
      <c r="W22" s="622"/>
      <c r="X22" s="622"/>
      <c r="Y22" s="623"/>
      <c r="Z22" s="659">
        <v>19.5</v>
      </c>
      <c r="AA22" s="659"/>
      <c r="AB22" s="659"/>
      <c r="AC22" s="659"/>
      <c r="AD22" s="660">
        <v>4954056</v>
      </c>
      <c r="AE22" s="660"/>
      <c r="AF22" s="660"/>
      <c r="AG22" s="660"/>
      <c r="AH22" s="660"/>
      <c r="AI22" s="660"/>
      <c r="AJ22" s="660"/>
      <c r="AK22" s="660"/>
      <c r="AL22" s="624">
        <v>35.6</v>
      </c>
      <c r="AM22" s="625"/>
      <c r="AN22" s="625"/>
      <c r="AO22" s="661"/>
      <c r="AP22" s="618" t="s">
        <v>286</v>
      </c>
      <c r="AQ22" s="699"/>
      <c r="AR22" s="699"/>
      <c r="AS22" s="699"/>
      <c r="AT22" s="699"/>
      <c r="AU22" s="699"/>
      <c r="AV22" s="699"/>
      <c r="AW22" s="699"/>
      <c r="AX22" s="699"/>
      <c r="AY22" s="699"/>
      <c r="AZ22" s="699"/>
      <c r="BA22" s="699"/>
      <c r="BB22" s="699"/>
      <c r="BC22" s="699"/>
      <c r="BD22" s="699"/>
      <c r="BE22" s="699"/>
      <c r="BF22" s="700"/>
      <c r="BG22" s="621" t="s">
        <v>138</v>
      </c>
      <c r="BH22" s="622"/>
      <c r="BI22" s="622"/>
      <c r="BJ22" s="622"/>
      <c r="BK22" s="622"/>
      <c r="BL22" s="622"/>
      <c r="BM22" s="622"/>
      <c r="BN22" s="623"/>
      <c r="BO22" s="659" t="s">
        <v>247</v>
      </c>
      <c r="BP22" s="659"/>
      <c r="BQ22" s="659"/>
      <c r="BR22" s="659"/>
      <c r="BS22" s="660" t="s">
        <v>247</v>
      </c>
      <c r="BT22" s="660"/>
      <c r="BU22" s="660"/>
      <c r="BV22" s="660"/>
      <c r="BW22" s="660"/>
      <c r="BX22" s="660"/>
      <c r="BY22" s="660"/>
      <c r="BZ22" s="660"/>
      <c r="CA22" s="660"/>
      <c r="CB22" s="698"/>
      <c r="CD22" s="673" t="s">
        <v>287</v>
      </c>
      <c r="CE22" s="674"/>
      <c r="CF22" s="674"/>
      <c r="CG22" s="674"/>
      <c r="CH22" s="674"/>
      <c r="CI22" s="674"/>
      <c r="CJ22" s="674"/>
      <c r="CK22" s="674"/>
      <c r="CL22" s="674"/>
      <c r="CM22" s="674"/>
      <c r="CN22" s="674"/>
      <c r="CO22" s="674"/>
      <c r="CP22" s="674"/>
      <c r="CQ22" s="674"/>
      <c r="CR22" s="674"/>
      <c r="CS22" s="674"/>
      <c r="CT22" s="674"/>
      <c r="CU22" s="674"/>
      <c r="CV22" s="674"/>
      <c r="CW22" s="674"/>
      <c r="CX22" s="674"/>
      <c r="CY22" s="674"/>
      <c r="CZ22" s="674"/>
      <c r="DA22" s="674"/>
      <c r="DB22" s="674"/>
      <c r="DC22" s="674"/>
      <c r="DD22" s="674"/>
      <c r="DE22" s="674"/>
      <c r="DF22" s="674"/>
      <c r="DG22" s="674"/>
      <c r="DH22" s="674"/>
      <c r="DI22" s="674"/>
      <c r="DJ22" s="674"/>
      <c r="DK22" s="674"/>
      <c r="DL22" s="674"/>
      <c r="DM22" s="674"/>
      <c r="DN22" s="674"/>
      <c r="DO22" s="674"/>
      <c r="DP22" s="674"/>
      <c r="DQ22" s="674"/>
      <c r="DR22" s="674"/>
      <c r="DS22" s="674"/>
      <c r="DT22" s="674"/>
      <c r="DU22" s="674"/>
      <c r="DV22" s="674"/>
      <c r="DW22" s="674"/>
      <c r="DX22" s="674"/>
      <c r="DY22" s="674"/>
      <c r="DZ22" s="674"/>
      <c r="EA22" s="674"/>
      <c r="EB22" s="674"/>
      <c r="EC22" s="675"/>
    </row>
    <row r="23" spans="2:133" ht="11.25" customHeight="1" x14ac:dyDescent="0.15">
      <c r="B23" s="618" t="s">
        <v>288</v>
      </c>
      <c r="C23" s="619"/>
      <c r="D23" s="619"/>
      <c r="E23" s="619"/>
      <c r="F23" s="619"/>
      <c r="G23" s="619"/>
      <c r="H23" s="619"/>
      <c r="I23" s="619"/>
      <c r="J23" s="619"/>
      <c r="K23" s="619"/>
      <c r="L23" s="619"/>
      <c r="M23" s="619"/>
      <c r="N23" s="619"/>
      <c r="O23" s="619"/>
      <c r="P23" s="619"/>
      <c r="Q23" s="620"/>
      <c r="R23" s="621">
        <v>439023</v>
      </c>
      <c r="S23" s="622"/>
      <c r="T23" s="622"/>
      <c r="U23" s="622"/>
      <c r="V23" s="622"/>
      <c r="W23" s="622"/>
      <c r="X23" s="622"/>
      <c r="Y23" s="623"/>
      <c r="Z23" s="659">
        <v>1.7</v>
      </c>
      <c r="AA23" s="659"/>
      <c r="AB23" s="659"/>
      <c r="AC23" s="659"/>
      <c r="AD23" s="660" t="s">
        <v>138</v>
      </c>
      <c r="AE23" s="660"/>
      <c r="AF23" s="660"/>
      <c r="AG23" s="660"/>
      <c r="AH23" s="660"/>
      <c r="AI23" s="660"/>
      <c r="AJ23" s="660"/>
      <c r="AK23" s="660"/>
      <c r="AL23" s="624" t="s">
        <v>247</v>
      </c>
      <c r="AM23" s="625"/>
      <c r="AN23" s="625"/>
      <c r="AO23" s="661"/>
      <c r="AP23" s="618" t="s">
        <v>289</v>
      </c>
      <c r="AQ23" s="699"/>
      <c r="AR23" s="699"/>
      <c r="AS23" s="699"/>
      <c r="AT23" s="699"/>
      <c r="AU23" s="699"/>
      <c r="AV23" s="699"/>
      <c r="AW23" s="699"/>
      <c r="AX23" s="699"/>
      <c r="AY23" s="699"/>
      <c r="AZ23" s="699"/>
      <c r="BA23" s="699"/>
      <c r="BB23" s="699"/>
      <c r="BC23" s="699"/>
      <c r="BD23" s="699"/>
      <c r="BE23" s="699"/>
      <c r="BF23" s="700"/>
      <c r="BG23" s="621" t="s">
        <v>247</v>
      </c>
      <c r="BH23" s="622"/>
      <c r="BI23" s="622"/>
      <c r="BJ23" s="622"/>
      <c r="BK23" s="622"/>
      <c r="BL23" s="622"/>
      <c r="BM23" s="622"/>
      <c r="BN23" s="623"/>
      <c r="BO23" s="659" t="s">
        <v>138</v>
      </c>
      <c r="BP23" s="659"/>
      <c r="BQ23" s="659"/>
      <c r="BR23" s="659"/>
      <c r="BS23" s="660" t="s">
        <v>138</v>
      </c>
      <c r="BT23" s="660"/>
      <c r="BU23" s="660"/>
      <c r="BV23" s="660"/>
      <c r="BW23" s="660"/>
      <c r="BX23" s="660"/>
      <c r="BY23" s="660"/>
      <c r="BZ23" s="660"/>
      <c r="CA23" s="660"/>
      <c r="CB23" s="698"/>
      <c r="CD23" s="673" t="s">
        <v>227</v>
      </c>
      <c r="CE23" s="674"/>
      <c r="CF23" s="674"/>
      <c r="CG23" s="674"/>
      <c r="CH23" s="674"/>
      <c r="CI23" s="674"/>
      <c r="CJ23" s="674"/>
      <c r="CK23" s="674"/>
      <c r="CL23" s="674"/>
      <c r="CM23" s="674"/>
      <c r="CN23" s="674"/>
      <c r="CO23" s="674"/>
      <c r="CP23" s="674"/>
      <c r="CQ23" s="675"/>
      <c r="CR23" s="673" t="s">
        <v>290</v>
      </c>
      <c r="CS23" s="674"/>
      <c r="CT23" s="674"/>
      <c r="CU23" s="674"/>
      <c r="CV23" s="674"/>
      <c r="CW23" s="674"/>
      <c r="CX23" s="674"/>
      <c r="CY23" s="675"/>
      <c r="CZ23" s="673" t="s">
        <v>291</v>
      </c>
      <c r="DA23" s="674"/>
      <c r="DB23" s="674"/>
      <c r="DC23" s="675"/>
      <c r="DD23" s="673" t="s">
        <v>292</v>
      </c>
      <c r="DE23" s="674"/>
      <c r="DF23" s="674"/>
      <c r="DG23" s="674"/>
      <c r="DH23" s="674"/>
      <c r="DI23" s="674"/>
      <c r="DJ23" s="674"/>
      <c r="DK23" s="675"/>
      <c r="DL23" s="711" t="s">
        <v>293</v>
      </c>
      <c r="DM23" s="712"/>
      <c r="DN23" s="712"/>
      <c r="DO23" s="712"/>
      <c r="DP23" s="712"/>
      <c r="DQ23" s="712"/>
      <c r="DR23" s="712"/>
      <c r="DS23" s="712"/>
      <c r="DT23" s="712"/>
      <c r="DU23" s="712"/>
      <c r="DV23" s="713"/>
      <c r="DW23" s="673" t="s">
        <v>294</v>
      </c>
      <c r="DX23" s="674"/>
      <c r="DY23" s="674"/>
      <c r="DZ23" s="674"/>
      <c r="EA23" s="674"/>
      <c r="EB23" s="674"/>
      <c r="EC23" s="675"/>
    </row>
    <row r="24" spans="2:133" ht="11.25" customHeight="1" x14ac:dyDescent="0.15">
      <c r="B24" s="618" t="s">
        <v>295</v>
      </c>
      <c r="C24" s="619"/>
      <c r="D24" s="619"/>
      <c r="E24" s="619"/>
      <c r="F24" s="619"/>
      <c r="G24" s="619"/>
      <c r="H24" s="619"/>
      <c r="I24" s="619"/>
      <c r="J24" s="619"/>
      <c r="K24" s="619"/>
      <c r="L24" s="619"/>
      <c r="M24" s="619"/>
      <c r="N24" s="619"/>
      <c r="O24" s="619"/>
      <c r="P24" s="619"/>
      <c r="Q24" s="620"/>
      <c r="R24" s="621">
        <v>2109</v>
      </c>
      <c r="S24" s="622"/>
      <c r="T24" s="622"/>
      <c r="U24" s="622"/>
      <c r="V24" s="622"/>
      <c r="W24" s="622"/>
      <c r="X24" s="622"/>
      <c r="Y24" s="623"/>
      <c r="Z24" s="659">
        <v>0</v>
      </c>
      <c r="AA24" s="659"/>
      <c r="AB24" s="659"/>
      <c r="AC24" s="659"/>
      <c r="AD24" s="660" t="s">
        <v>138</v>
      </c>
      <c r="AE24" s="660"/>
      <c r="AF24" s="660"/>
      <c r="AG24" s="660"/>
      <c r="AH24" s="660"/>
      <c r="AI24" s="660"/>
      <c r="AJ24" s="660"/>
      <c r="AK24" s="660"/>
      <c r="AL24" s="624" t="s">
        <v>269</v>
      </c>
      <c r="AM24" s="625"/>
      <c r="AN24" s="625"/>
      <c r="AO24" s="661"/>
      <c r="AP24" s="618" t="s">
        <v>296</v>
      </c>
      <c r="AQ24" s="699"/>
      <c r="AR24" s="699"/>
      <c r="AS24" s="699"/>
      <c r="AT24" s="699"/>
      <c r="AU24" s="699"/>
      <c r="AV24" s="699"/>
      <c r="AW24" s="699"/>
      <c r="AX24" s="699"/>
      <c r="AY24" s="699"/>
      <c r="AZ24" s="699"/>
      <c r="BA24" s="699"/>
      <c r="BB24" s="699"/>
      <c r="BC24" s="699"/>
      <c r="BD24" s="699"/>
      <c r="BE24" s="699"/>
      <c r="BF24" s="700"/>
      <c r="BG24" s="621" t="s">
        <v>269</v>
      </c>
      <c r="BH24" s="622"/>
      <c r="BI24" s="622"/>
      <c r="BJ24" s="622"/>
      <c r="BK24" s="622"/>
      <c r="BL24" s="622"/>
      <c r="BM24" s="622"/>
      <c r="BN24" s="623"/>
      <c r="BO24" s="659" t="s">
        <v>247</v>
      </c>
      <c r="BP24" s="659"/>
      <c r="BQ24" s="659"/>
      <c r="BR24" s="659"/>
      <c r="BS24" s="660" t="s">
        <v>247</v>
      </c>
      <c r="BT24" s="660"/>
      <c r="BU24" s="660"/>
      <c r="BV24" s="660"/>
      <c r="BW24" s="660"/>
      <c r="BX24" s="660"/>
      <c r="BY24" s="660"/>
      <c r="BZ24" s="660"/>
      <c r="CA24" s="660"/>
      <c r="CB24" s="698"/>
      <c r="CD24" s="679" t="s">
        <v>297</v>
      </c>
      <c r="CE24" s="680"/>
      <c r="CF24" s="680"/>
      <c r="CG24" s="680"/>
      <c r="CH24" s="680"/>
      <c r="CI24" s="680"/>
      <c r="CJ24" s="680"/>
      <c r="CK24" s="680"/>
      <c r="CL24" s="680"/>
      <c r="CM24" s="680"/>
      <c r="CN24" s="680"/>
      <c r="CO24" s="680"/>
      <c r="CP24" s="680"/>
      <c r="CQ24" s="681"/>
      <c r="CR24" s="676">
        <v>12503013</v>
      </c>
      <c r="CS24" s="677"/>
      <c r="CT24" s="677"/>
      <c r="CU24" s="677"/>
      <c r="CV24" s="677"/>
      <c r="CW24" s="677"/>
      <c r="CX24" s="677"/>
      <c r="CY24" s="702"/>
      <c r="CZ24" s="703">
        <v>50.8</v>
      </c>
      <c r="DA24" s="685"/>
      <c r="DB24" s="685"/>
      <c r="DC24" s="705"/>
      <c r="DD24" s="701">
        <v>8335347</v>
      </c>
      <c r="DE24" s="677"/>
      <c r="DF24" s="677"/>
      <c r="DG24" s="677"/>
      <c r="DH24" s="677"/>
      <c r="DI24" s="677"/>
      <c r="DJ24" s="677"/>
      <c r="DK24" s="702"/>
      <c r="DL24" s="701">
        <v>7593846</v>
      </c>
      <c r="DM24" s="677"/>
      <c r="DN24" s="677"/>
      <c r="DO24" s="677"/>
      <c r="DP24" s="677"/>
      <c r="DQ24" s="677"/>
      <c r="DR24" s="677"/>
      <c r="DS24" s="677"/>
      <c r="DT24" s="677"/>
      <c r="DU24" s="677"/>
      <c r="DV24" s="702"/>
      <c r="DW24" s="703">
        <v>53.6</v>
      </c>
      <c r="DX24" s="685"/>
      <c r="DY24" s="685"/>
      <c r="DZ24" s="685"/>
      <c r="EA24" s="685"/>
      <c r="EB24" s="685"/>
      <c r="EC24" s="704"/>
    </row>
    <row r="25" spans="2:133" ht="11.25" customHeight="1" x14ac:dyDescent="0.15">
      <c r="B25" s="618" t="s">
        <v>298</v>
      </c>
      <c r="C25" s="619"/>
      <c r="D25" s="619"/>
      <c r="E25" s="619"/>
      <c r="F25" s="619"/>
      <c r="G25" s="619"/>
      <c r="H25" s="619"/>
      <c r="I25" s="619"/>
      <c r="J25" s="619"/>
      <c r="K25" s="619"/>
      <c r="L25" s="619"/>
      <c r="M25" s="619"/>
      <c r="N25" s="619"/>
      <c r="O25" s="619"/>
      <c r="P25" s="619"/>
      <c r="Q25" s="620"/>
      <c r="R25" s="621">
        <v>14089611</v>
      </c>
      <c r="S25" s="622"/>
      <c r="T25" s="622"/>
      <c r="U25" s="622"/>
      <c r="V25" s="622"/>
      <c r="W25" s="622"/>
      <c r="X25" s="622"/>
      <c r="Y25" s="623"/>
      <c r="Z25" s="659">
        <v>55.3</v>
      </c>
      <c r="AA25" s="659"/>
      <c r="AB25" s="659"/>
      <c r="AC25" s="659"/>
      <c r="AD25" s="660">
        <v>13648479</v>
      </c>
      <c r="AE25" s="660"/>
      <c r="AF25" s="660"/>
      <c r="AG25" s="660"/>
      <c r="AH25" s="660"/>
      <c r="AI25" s="660"/>
      <c r="AJ25" s="660"/>
      <c r="AK25" s="660"/>
      <c r="AL25" s="624">
        <v>98.2</v>
      </c>
      <c r="AM25" s="625"/>
      <c r="AN25" s="625"/>
      <c r="AO25" s="661"/>
      <c r="AP25" s="618" t="s">
        <v>299</v>
      </c>
      <c r="AQ25" s="699"/>
      <c r="AR25" s="699"/>
      <c r="AS25" s="699"/>
      <c r="AT25" s="699"/>
      <c r="AU25" s="699"/>
      <c r="AV25" s="699"/>
      <c r="AW25" s="699"/>
      <c r="AX25" s="699"/>
      <c r="AY25" s="699"/>
      <c r="AZ25" s="699"/>
      <c r="BA25" s="699"/>
      <c r="BB25" s="699"/>
      <c r="BC25" s="699"/>
      <c r="BD25" s="699"/>
      <c r="BE25" s="699"/>
      <c r="BF25" s="700"/>
      <c r="BG25" s="621" t="s">
        <v>138</v>
      </c>
      <c r="BH25" s="622"/>
      <c r="BI25" s="622"/>
      <c r="BJ25" s="622"/>
      <c r="BK25" s="622"/>
      <c r="BL25" s="622"/>
      <c r="BM25" s="622"/>
      <c r="BN25" s="623"/>
      <c r="BO25" s="659" t="s">
        <v>138</v>
      </c>
      <c r="BP25" s="659"/>
      <c r="BQ25" s="659"/>
      <c r="BR25" s="659"/>
      <c r="BS25" s="660" t="s">
        <v>247</v>
      </c>
      <c r="BT25" s="660"/>
      <c r="BU25" s="660"/>
      <c r="BV25" s="660"/>
      <c r="BW25" s="660"/>
      <c r="BX25" s="660"/>
      <c r="BY25" s="660"/>
      <c r="BZ25" s="660"/>
      <c r="CA25" s="660"/>
      <c r="CB25" s="698"/>
      <c r="CD25" s="618" t="s">
        <v>300</v>
      </c>
      <c r="CE25" s="619"/>
      <c r="CF25" s="619"/>
      <c r="CG25" s="619"/>
      <c r="CH25" s="619"/>
      <c r="CI25" s="619"/>
      <c r="CJ25" s="619"/>
      <c r="CK25" s="619"/>
      <c r="CL25" s="619"/>
      <c r="CM25" s="619"/>
      <c r="CN25" s="619"/>
      <c r="CO25" s="619"/>
      <c r="CP25" s="619"/>
      <c r="CQ25" s="620"/>
      <c r="CR25" s="621">
        <v>4094653</v>
      </c>
      <c r="CS25" s="634"/>
      <c r="CT25" s="634"/>
      <c r="CU25" s="634"/>
      <c r="CV25" s="634"/>
      <c r="CW25" s="634"/>
      <c r="CX25" s="634"/>
      <c r="CY25" s="635"/>
      <c r="CZ25" s="624">
        <v>16.600000000000001</v>
      </c>
      <c r="DA25" s="636"/>
      <c r="DB25" s="636"/>
      <c r="DC25" s="637"/>
      <c r="DD25" s="627">
        <v>3945558</v>
      </c>
      <c r="DE25" s="634"/>
      <c r="DF25" s="634"/>
      <c r="DG25" s="634"/>
      <c r="DH25" s="634"/>
      <c r="DI25" s="634"/>
      <c r="DJ25" s="634"/>
      <c r="DK25" s="635"/>
      <c r="DL25" s="627">
        <v>3617897</v>
      </c>
      <c r="DM25" s="634"/>
      <c r="DN25" s="634"/>
      <c r="DO25" s="634"/>
      <c r="DP25" s="634"/>
      <c r="DQ25" s="634"/>
      <c r="DR25" s="634"/>
      <c r="DS25" s="634"/>
      <c r="DT25" s="634"/>
      <c r="DU25" s="634"/>
      <c r="DV25" s="635"/>
      <c r="DW25" s="624">
        <v>25.5</v>
      </c>
      <c r="DX25" s="636"/>
      <c r="DY25" s="636"/>
      <c r="DZ25" s="636"/>
      <c r="EA25" s="636"/>
      <c r="EB25" s="636"/>
      <c r="EC25" s="648"/>
    </row>
    <row r="26" spans="2:133" ht="11.25" customHeight="1" x14ac:dyDescent="0.15">
      <c r="B26" s="618" t="s">
        <v>301</v>
      </c>
      <c r="C26" s="619"/>
      <c r="D26" s="619"/>
      <c r="E26" s="619"/>
      <c r="F26" s="619"/>
      <c r="G26" s="619"/>
      <c r="H26" s="619"/>
      <c r="I26" s="619"/>
      <c r="J26" s="619"/>
      <c r="K26" s="619"/>
      <c r="L26" s="619"/>
      <c r="M26" s="619"/>
      <c r="N26" s="619"/>
      <c r="O26" s="619"/>
      <c r="P26" s="619"/>
      <c r="Q26" s="620"/>
      <c r="R26" s="621">
        <v>4904</v>
      </c>
      <c r="S26" s="622"/>
      <c r="T26" s="622"/>
      <c r="U26" s="622"/>
      <c r="V26" s="622"/>
      <c r="W26" s="622"/>
      <c r="X26" s="622"/>
      <c r="Y26" s="623"/>
      <c r="Z26" s="659">
        <v>0</v>
      </c>
      <c r="AA26" s="659"/>
      <c r="AB26" s="659"/>
      <c r="AC26" s="659"/>
      <c r="AD26" s="660">
        <v>4904</v>
      </c>
      <c r="AE26" s="660"/>
      <c r="AF26" s="660"/>
      <c r="AG26" s="660"/>
      <c r="AH26" s="660"/>
      <c r="AI26" s="660"/>
      <c r="AJ26" s="660"/>
      <c r="AK26" s="660"/>
      <c r="AL26" s="624">
        <v>0</v>
      </c>
      <c r="AM26" s="625"/>
      <c r="AN26" s="625"/>
      <c r="AO26" s="661"/>
      <c r="AP26" s="618" t="s">
        <v>302</v>
      </c>
      <c r="AQ26" s="699"/>
      <c r="AR26" s="699"/>
      <c r="AS26" s="699"/>
      <c r="AT26" s="699"/>
      <c r="AU26" s="699"/>
      <c r="AV26" s="699"/>
      <c r="AW26" s="699"/>
      <c r="AX26" s="699"/>
      <c r="AY26" s="699"/>
      <c r="AZ26" s="699"/>
      <c r="BA26" s="699"/>
      <c r="BB26" s="699"/>
      <c r="BC26" s="699"/>
      <c r="BD26" s="699"/>
      <c r="BE26" s="699"/>
      <c r="BF26" s="700"/>
      <c r="BG26" s="621" t="s">
        <v>247</v>
      </c>
      <c r="BH26" s="622"/>
      <c r="BI26" s="622"/>
      <c r="BJ26" s="622"/>
      <c r="BK26" s="622"/>
      <c r="BL26" s="622"/>
      <c r="BM26" s="622"/>
      <c r="BN26" s="623"/>
      <c r="BO26" s="659" t="s">
        <v>138</v>
      </c>
      <c r="BP26" s="659"/>
      <c r="BQ26" s="659"/>
      <c r="BR26" s="659"/>
      <c r="BS26" s="660" t="s">
        <v>247</v>
      </c>
      <c r="BT26" s="660"/>
      <c r="BU26" s="660"/>
      <c r="BV26" s="660"/>
      <c r="BW26" s="660"/>
      <c r="BX26" s="660"/>
      <c r="BY26" s="660"/>
      <c r="BZ26" s="660"/>
      <c r="CA26" s="660"/>
      <c r="CB26" s="698"/>
      <c r="CD26" s="618" t="s">
        <v>303</v>
      </c>
      <c r="CE26" s="619"/>
      <c r="CF26" s="619"/>
      <c r="CG26" s="619"/>
      <c r="CH26" s="619"/>
      <c r="CI26" s="619"/>
      <c r="CJ26" s="619"/>
      <c r="CK26" s="619"/>
      <c r="CL26" s="619"/>
      <c r="CM26" s="619"/>
      <c r="CN26" s="619"/>
      <c r="CO26" s="619"/>
      <c r="CP26" s="619"/>
      <c r="CQ26" s="620"/>
      <c r="CR26" s="621">
        <v>2623011</v>
      </c>
      <c r="CS26" s="622"/>
      <c r="CT26" s="622"/>
      <c r="CU26" s="622"/>
      <c r="CV26" s="622"/>
      <c r="CW26" s="622"/>
      <c r="CX26" s="622"/>
      <c r="CY26" s="623"/>
      <c r="CZ26" s="624">
        <v>10.6</v>
      </c>
      <c r="DA26" s="636"/>
      <c r="DB26" s="636"/>
      <c r="DC26" s="637"/>
      <c r="DD26" s="627">
        <v>2534147</v>
      </c>
      <c r="DE26" s="622"/>
      <c r="DF26" s="622"/>
      <c r="DG26" s="622"/>
      <c r="DH26" s="622"/>
      <c r="DI26" s="622"/>
      <c r="DJ26" s="622"/>
      <c r="DK26" s="623"/>
      <c r="DL26" s="627" t="s">
        <v>247</v>
      </c>
      <c r="DM26" s="622"/>
      <c r="DN26" s="622"/>
      <c r="DO26" s="622"/>
      <c r="DP26" s="622"/>
      <c r="DQ26" s="622"/>
      <c r="DR26" s="622"/>
      <c r="DS26" s="622"/>
      <c r="DT26" s="622"/>
      <c r="DU26" s="622"/>
      <c r="DV26" s="623"/>
      <c r="DW26" s="624" t="s">
        <v>138</v>
      </c>
      <c r="DX26" s="636"/>
      <c r="DY26" s="636"/>
      <c r="DZ26" s="636"/>
      <c r="EA26" s="636"/>
      <c r="EB26" s="636"/>
      <c r="EC26" s="648"/>
    </row>
    <row r="27" spans="2:133" ht="11.25" customHeight="1" x14ac:dyDescent="0.15">
      <c r="B27" s="618" t="s">
        <v>304</v>
      </c>
      <c r="C27" s="619"/>
      <c r="D27" s="619"/>
      <c r="E27" s="619"/>
      <c r="F27" s="619"/>
      <c r="G27" s="619"/>
      <c r="H27" s="619"/>
      <c r="I27" s="619"/>
      <c r="J27" s="619"/>
      <c r="K27" s="619"/>
      <c r="L27" s="619"/>
      <c r="M27" s="619"/>
      <c r="N27" s="619"/>
      <c r="O27" s="619"/>
      <c r="P27" s="619"/>
      <c r="Q27" s="620"/>
      <c r="R27" s="621">
        <v>130348</v>
      </c>
      <c r="S27" s="622"/>
      <c r="T27" s="622"/>
      <c r="U27" s="622"/>
      <c r="V27" s="622"/>
      <c r="W27" s="622"/>
      <c r="X27" s="622"/>
      <c r="Y27" s="623"/>
      <c r="Z27" s="659">
        <v>0.5</v>
      </c>
      <c r="AA27" s="659"/>
      <c r="AB27" s="659"/>
      <c r="AC27" s="659"/>
      <c r="AD27" s="660" t="s">
        <v>138</v>
      </c>
      <c r="AE27" s="660"/>
      <c r="AF27" s="660"/>
      <c r="AG27" s="660"/>
      <c r="AH27" s="660"/>
      <c r="AI27" s="660"/>
      <c r="AJ27" s="660"/>
      <c r="AK27" s="660"/>
      <c r="AL27" s="624" t="s">
        <v>138</v>
      </c>
      <c r="AM27" s="625"/>
      <c r="AN27" s="625"/>
      <c r="AO27" s="661"/>
      <c r="AP27" s="618" t="s">
        <v>305</v>
      </c>
      <c r="AQ27" s="619"/>
      <c r="AR27" s="619"/>
      <c r="AS27" s="619"/>
      <c r="AT27" s="619"/>
      <c r="AU27" s="619"/>
      <c r="AV27" s="619"/>
      <c r="AW27" s="619"/>
      <c r="AX27" s="619"/>
      <c r="AY27" s="619"/>
      <c r="AZ27" s="619"/>
      <c r="BA27" s="619"/>
      <c r="BB27" s="619"/>
      <c r="BC27" s="619"/>
      <c r="BD27" s="619"/>
      <c r="BE27" s="619"/>
      <c r="BF27" s="620"/>
      <c r="BG27" s="621">
        <v>6874258</v>
      </c>
      <c r="BH27" s="622"/>
      <c r="BI27" s="622"/>
      <c r="BJ27" s="622"/>
      <c r="BK27" s="622"/>
      <c r="BL27" s="622"/>
      <c r="BM27" s="622"/>
      <c r="BN27" s="623"/>
      <c r="BO27" s="659">
        <v>100</v>
      </c>
      <c r="BP27" s="659"/>
      <c r="BQ27" s="659"/>
      <c r="BR27" s="659"/>
      <c r="BS27" s="660">
        <v>103868</v>
      </c>
      <c r="BT27" s="660"/>
      <c r="BU27" s="660"/>
      <c r="BV27" s="660"/>
      <c r="BW27" s="660"/>
      <c r="BX27" s="660"/>
      <c r="BY27" s="660"/>
      <c r="BZ27" s="660"/>
      <c r="CA27" s="660"/>
      <c r="CB27" s="698"/>
      <c r="CD27" s="618" t="s">
        <v>306</v>
      </c>
      <c r="CE27" s="619"/>
      <c r="CF27" s="619"/>
      <c r="CG27" s="619"/>
      <c r="CH27" s="619"/>
      <c r="CI27" s="619"/>
      <c r="CJ27" s="619"/>
      <c r="CK27" s="619"/>
      <c r="CL27" s="619"/>
      <c r="CM27" s="619"/>
      <c r="CN27" s="619"/>
      <c r="CO27" s="619"/>
      <c r="CP27" s="619"/>
      <c r="CQ27" s="620"/>
      <c r="CR27" s="621">
        <v>5444819</v>
      </c>
      <c r="CS27" s="634"/>
      <c r="CT27" s="634"/>
      <c r="CU27" s="634"/>
      <c r="CV27" s="634"/>
      <c r="CW27" s="634"/>
      <c r="CX27" s="634"/>
      <c r="CY27" s="635"/>
      <c r="CZ27" s="624">
        <v>22.1</v>
      </c>
      <c r="DA27" s="636"/>
      <c r="DB27" s="636"/>
      <c r="DC27" s="637"/>
      <c r="DD27" s="627">
        <v>1542602</v>
      </c>
      <c r="DE27" s="634"/>
      <c r="DF27" s="634"/>
      <c r="DG27" s="634"/>
      <c r="DH27" s="634"/>
      <c r="DI27" s="634"/>
      <c r="DJ27" s="634"/>
      <c r="DK27" s="635"/>
      <c r="DL27" s="627">
        <v>1452989</v>
      </c>
      <c r="DM27" s="634"/>
      <c r="DN27" s="634"/>
      <c r="DO27" s="634"/>
      <c r="DP27" s="634"/>
      <c r="DQ27" s="634"/>
      <c r="DR27" s="634"/>
      <c r="DS27" s="634"/>
      <c r="DT27" s="634"/>
      <c r="DU27" s="634"/>
      <c r="DV27" s="635"/>
      <c r="DW27" s="624">
        <v>10.199999999999999</v>
      </c>
      <c r="DX27" s="636"/>
      <c r="DY27" s="636"/>
      <c r="DZ27" s="636"/>
      <c r="EA27" s="636"/>
      <c r="EB27" s="636"/>
      <c r="EC27" s="648"/>
    </row>
    <row r="28" spans="2:133" ht="11.25" customHeight="1" x14ac:dyDescent="0.15">
      <c r="B28" s="618" t="s">
        <v>307</v>
      </c>
      <c r="C28" s="619"/>
      <c r="D28" s="619"/>
      <c r="E28" s="619"/>
      <c r="F28" s="619"/>
      <c r="G28" s="619"/>
      <c r="H28" s="619"/>
      <c r="I28" s="619"/>
      <c r="J28" s="619"/>
      <c r="K28" s="619"/>
      <c r="L28" s="619"/>
      <c r="M28" s="619"/>
      <c r="N28" s="619"/>
      <c r="O28" s="619"/>
      <c r="P28" s="619"/>
      <c r="Q28" s="620"/>
      <c r="R28" s="621">
        <v>84082</v>
      </c>
      <c r="S28" s="622"/>
      <c r="T28" s="622"/>
      <c r="U28" s="622"/>
      <c r="V28" s="622"/>
      <c r="W28" s="622"/>
      <c r="X28" s="622"/>
      <c r="Y28" s="623"/>
      <c r="Z28" s="659">
        <v>0.3</v>
      </c>
      <c r="AA28" s="659"/>
      <c r="AB28" s="659"/>
      <c r="AC28" s="659"/>
      <c r="AD28" s="660">
        <v>6660</v>
      </c>
      <c r="AE28" s="660"/>
      <c r="AF28" s="660"/>
      <c r="AG28" s="660"/>
      <c r="AH28" s="660"/>
      <c r="AI28" s="660"/>
      <c r="AJ28" s="660"/>
      <c r="AK28" s="660"/>
      <c r="AL28" s="624">
        <v>0</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308</v>
      </c>
      <c r="CE28" s="619"/>
      <c r="CF28" s="619"/>
      <c r="CG28" s="619"/>
      <c r="CH28" s="619"/>
      <c r="CI28" s="619"/>
      <c r="CJ28" s="619"/>
      <c r="CK28" s="619"/>
      <c r="CL28" s="619"/>
      <c r="CM28" s="619"/>
      <c r="CN28" s="619"/>
      <c r="CO28" s="619"/>
      <c r="CP28" s="619"/>
      <c r="CQ28" s="620"/>
      <c r="CR28" s="621">
        <v>2963541</v>
      </c>
      <c r="CS28" s="622"/>
      <c r="CT28" s="622"/>
      <c r="CU28" s="622"/>
      <c r="CV28" s="622"/>
      <c r="CW28" s="622"/>
      <c r="CX28" s="622"/>
      <c r="CY28" s="623"/>
      <c r="CZ28" s="624">
        <v>12</v>
      </c>
      <c r="DA28" s="636"/>
      <c r="DB28" s="636"/>
      <c r="DC28" s="637"/>
      <c r="DD28" s="627">
        <v>2847187</v>
      </c>
      <c r="DE28" s="622"/>
      <c r="DF28" s="622"/>
      <c r="DG28" s="622"/>
      <c r="DH28" s="622"/>
      <c r="DI28" s="622"/>
      <c r="DJ28" s="622"/>
      <c r="DK28" s="623"/>
      <c r="DL28" s="627">
        <v>2522960</v>
      </c>
      <c r="DM28" s="622"/>
      <c r="DN28" s="622"/>
      <c r="DO28" s="622"/>
      <c r="DP28" s="622"/>
      <c r="DQ28" s="622"/>
      <c r="DR28" s="622"/>
      <c r="DS28" s="622"/>
      <c r="DT28" s="622"/>
      <c r="DU28" s="622"/>
      <c r="DV28" s="623"/>
      <c r="DW28" s="624">
        <v>17.8</v>
      </c>
      <c r="DX28" s="636"/>
      <c r="DY28" s="636"/>
      <c r="DZ28" s="636"/>
      <c r="EA28" s="636"/>
      <c r="EB28" s="636"/>
      <c r="EC28" s="648"/>
    </row>
    <row r="29" spans="2:133" ht="11.25" customHeight="1" x14ac:dyDescent="0.15">
      <c r="B29" s="618" t="s">
        <v>309</v>
      </c>
      <c r="C29" s="619"/>
      <c r="D29" s="619"/>
      <c r="E29" s="619"/>
      <c r="F29" s="619"/>
      <c r="G29" s="619"/>
      <c r="H29" s="619"/>
      <c r="I29" s="619"/>
      <c r="J29" s="619"/>
      <c r="K29" s="619"/>
      <c r="L29" s="619"/>
      <c r="M29" s="619"/>
      <c r="N29" s="619"/>
      <c r="O29" s="619"/>
      <c r="P29" s="619"/>
      <c r="Q29" s="620"/>
      <c r="R29" s="621">
        <v>83615</v>
      </c>
      <c r="S29" s="622"/>
      <c r="T29" s="622"/>
      <c r="U29" s="622"/>
      <c r="V29" s="622"/>
      <c r="W29" s="622"/>
      <c r="X29" s="622"/>
      <c r="Y29" s="623"/>
      <c r="Z29" s="659">
        <v>0.3</v>
      </c>
      <c r="AA29" s="659"/>
      <c r="AB29" s="659"/>
      <c r="AC29" s="659"/>
      <c r="AD29" s="660">
        <v>282</v>
      </c>
      <c r="AE29" s="660"/>
      <c r="AF29" s="660"/>
      <c r="AG29" s="660"/>
      <c r="AH29" s="660"/>
      <c r="AI29" s="660"/>
      <c r="AJ29" s="660"/>
      <c r="AK29" s="660"/>
      <c r="AL29" s="624">
        <v>0</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8"/>
      <c r="CD29" s="640" t="s">
        <v>310</v>
      </c>
      <c r="CE29" s="641"/>
      <c r="CF29" s="618" t="s">
        <v>311</v>
      </c>
      <c r="CG29" s="619"/>
      <c r="CH29" s="619"/>
      <c r="CI29" s="619"/>
      <c r="CJ29" s="619"/>
      <c r="CK29" s="619"/>
      <c r="CL29" s="619"/>
      <c r="CM29" s="619"/>
      <c r="CN29" s="619"/>
      <c r="CO29" s="619"/>
      <c r="CP29" s="619"/>
      <c r="CQ29" s="620"/>
      <c r="CR29" s="621">
        <v>2963327</v>
      </c>
      <c r="CS29" s="634"/>
      <c r="CT29" s="634"/>
      <c r="CU29" s="634"/>
      <c r="CV29" s="634"/>
      <c r="CW29" s="634"/>
      <c r="CX29" s="634"/>
      <c r="CY29" s="635"/>
      <c r="CZ29" s="624">
        <v>12</v>
      </c>
      <c r="DA29" s="636"/>
      <c r="DB29" s="636"/>
      <c r="DC29" s="637"/>
      <c r="DD29" s="627">
        <v>2846973</v>
      </c>
      <c r="DE29" s="634"/>
      <c r="DF29" s="634"/>
      <c r="DG29" s="634"/>
      <c r="DH29" s="634"/>
      <c r="DI29" s="634"/>
      <c r="DJ29" s="634"/>
      <c r="DK29" s="635"/>
      <c r="DL29" s="627">
        <v>2522746</v>
      </c>
      <c r="DM29" s="634"/>
      <c r="DN29" s="634"/>
      <c r="DO29" s="634"/>
      <c r="DP29" s="634"/>
      <c r="DQ29" s="634"/>
      <c r="DR29" s="634"/>
      <c r="DS29" s="634"/>
      <c r="DT29" s="634"/>
      <c r="DU29" s="634"/>
      <c r="DV29" s="635"/>
      <c r="DW29" s="624">
        <v>17.8</v>
      </c>
      <c r="DX29" s="636"/>
      <c r="DY29" s="636"/>
      <c r="DZ29" s="636"/>
      <c r="EA29" s="636"/>
      <c r="EB29" s="636"/>
      <c r="EC29" s="648"/>
    </row>
    <row r="30" spans="2:133" ht="11.25" customHeight="1" x14ac:dyDescent="0.15">
      <c r="B30" s="618" t="s">
        <v>312</v>
      </c>
      <c r="C30" s="619"/>
      <c r="D30" s="619"/>
      <c r="E30" s="619"/>
      <c r="F30" s="619"/>
      <c r="G30" s="619"/>
      <c r="H30" s="619"/>
      <c r="I30" s="619"/>
      <c r="J30" s="619"/>
      <c r="K30" s="619"/>
      <c r="L30" s="619"/>
      <c r="M30" s="619"/>
      <c r="N30" s="619"/>
      <c r="O30" s="619"/>
      <c r="P30" s="619"/>
      <c r="Q30" s="620"/>
      <c r="R30" s="621">
        <v>5234936</v>
      </c>
      <c r="S30" s="622"/>
      <c r="T30" s="622"/>
      <c r="U30" s="622"/>
      <c r="V30" s="622"/>
      <c r="W30" s="622"/>
      <c r="X30" s="622"/>
      <c r="Y30" s="623"/>
      <c r="Z30" s="659">
        <v>20.6</v>
      </c>
      <c r="AA30" s="659"/>
      <c r="AB30" s="659"/>
      <c r="AC30" s="659"/>
      <c r="AD30" s="660" t="s">
        <v>247</v>
      </c>
      <c r="AE30" s="660"/>
      <c r="AF30" s="660"/>
      <c r="AG30" s="660"/>
      <c r="AH30" s="660"/>
      <c r="AI30" s="660"/>
      <c r="AJ30" s="660"/>
      <c r="AK30" s="660"/>
      <c r="AL30" s="624" t="s">
        <v>247</v>
      </c>
      <c r="AM30" s="625"/>
      <c r="AN30" s="625"/>
      <c r="AO30" s="661"/>
      <c r="AP30" s="673" t="s">
        <v>227</v>
      </c>
      <c r="AQ30" s="674"/>
      <c r="AR30" s="674"/>
      <c r="AS30" s="674"/>
      <c r="AT30" s="674"/>
      <c r="AU30" s="674"/>
      <c r="AV30" s="674"/>
      <c r="AW30" s="674"/>
      <c r="AX30" s="674"/>
      <c r="AY30" s="674"/>
      <c r="AZ30" s="674"/>
      <c r="BA30" s="674"/>
      <c r="BB30" s="674"/>
      <c r="BC30" s="674"/>
      <c r="BD30" s="674"/>
      <c r="BE30" s="674"/>
      <c r="BF30" s="675"/>
      <c r="BG30" s="673" t="s">
        <v>313</v>
      </c>
      <c r="BH30" s="696"/>
      <c r="BI30" s="696"/>
      <c r="BJ30" s="696"/>
      <c r="BK30" s="696"/>
      <c r="BL30" s="696"/>
      <c r="BM30" s="696"/>
      <c r="BN30" s="696"/>
      <c r="BO30" s="696"/>
      <c r="BP30" s="696"/>
      <c r="BQ30" s="697"/>
      <c r="BR30" s="673" t="s">
        <v>314</v>
      </c>
      <c r="BS30" s="696"/>
      <c r="BT30" s="696"/>
      <c r="BU30" s="696"/>
      <c r="BV30" s="696"/>
      <c r="BW30" s="696"/>
      <c r="BX30" s="696"/>
      <c r="BY30" s="696"/>
      <c r="BZ30" s="696"/>
      <c r="CA30" s="696"/>
      <c r="CB30" s="697"/>
      <c r="CD30" s="642"/>
      <c r="CE30" s="643"/>
      <c r="CF30" s="618" t="s">
        <v>315</v>
      </c>
      <c r="CG30" s="619"/>
      <c r="CH30" s="619"/>
      <c r="CI30" s="619"/>
      <c r="CJ30" s="619"/>
      <c r="CK30" s="619"/>
      <c r="CL30" s="619"/>
      <c r="CM30" s="619"/>
      <c r="CN30" s="619"/>
      <c r="CO30" s="619"/>
      <c r="CP30" s="619"/>
      <c r="CQ30" s="620"/>
      <c r="CR30" s="621">
        <v>2860703</v>
      </c>
      <c r="CS30" s="622"/>
      <c r="CT30" s="622"/>
      <c r="CU30" s="622"/>
      <c r="CV30" s="622"/>
      <c r="CW30" s="622"/>
      <c r="CX30" s="622"/>
      <c r="CY30" s="623"/>
      <c r="CZ30" s="624">
        <v>11.6</v>
      </c>
      <c r="DA30" s="636"/>
      <c r="DB30" s="636"/>
      <c r="DC30" s="637"/>
      <c r="DD30" s="627">
        <v>2752283</v>
      </c>
      <c r="DE30" s="622"/>
      <c r="DF30" s="622"/>
      <c r="DG30" s="622"/>
      <c r="DH30" s="622"/>
      <c r="DI30" s="622"/>
      <c r="DJ30" s="622"/>
      <c r="DK30" s="623"/>
      <c r="DL30" s="627">
        <v>2429250</v>
      </c>
      <c r="DM30" s="622"/>
      <c r="DN30" s="622"/>
      <c r="DO30" s="622"/>
      <c r="DP30" s="622"/>
      <c r="DQ30" s="622"/>
      <c r="DR30" s="622"/>
      <c r="DS30" s="622"/>
      <c r="DT30" s="622"/>
      <c r="DU30" s="622"/>
      <c r="DV30" s="623"/>
      <c r="DW30" s="624">
        <v>17.100000000000001</v>
      </c>
      <c r="DX30" s="636"/>
      <c r="DY30" s="636"/>
      <c r="DZ30" s="636"/>
      <c r="EA30" s="636"/>
      <c r="EB30" s="636"/>
      <c r="EC30" s="648"/>
    </row>
    <row r="31" spans="2:133" ht="11.25" customHeight="1" x14ac:dyDescent="0.15">
      <c r="B31" s="688" t="s">
        <v>316</v>
      </c>
      <c r="C31" s="689"/>
      <c r="D31" s="689"/>
      <c r="E31" s="689"/>
      <c r="F31" s="689"/>
      <c r="G31" s="689"/>
      <c r="H31" s="689"/>
      <c r="I31" s="689"/>
      <c r="J31" s="689"/>
      <c r="K31" s="689"/>
      <c r="L31" s="689"/>
      <c r="M31" s="689"/>
      <c r="N31" s="689"/>
      <c r="O31" s="689"/>
      <c r="P31" s="689"/>
      <c r="Q31" s="690"/>
      <c r="R31" s="621">
        <v>233255</v>
      </c>
      <c r="S31" s="622"/>
      <c r="T31" s="622"/>
      <c r="U31" s="622"/>
      <c r="V31" s="622"/>
      <c r="W31" s="622"/>
      <c r="X31" s="622"/>
      <c r="Y31" s="623"/>
      <c r="Z31" s="659">
        <v>0.9</v>
      </c>
      <c r="AA31" s="659"/>
      <c r="AB31" s="659"/>
      <c r="AC31" s="659"/>
      <c r="AD31" s="660">
        <v>233255</v>
      </c>
      <c r="AE31" s="660"/>
      <c r="AF31" s="660"/>
      <c r="AG31" s="660"/>
      <c r="AH31" s="660"/>
      <c r="AI31" s="660"/>
      <c r="AJ31" s="660"/>
      <c r="AK31" s="660"/>
      <c r="AL31" s="624">
        <v>1.7</v>
      </c>
      <c r="AM31" s="625"/>
      <c r="AN31" s="625"/>
      <c r="AO31" s="661"/>
      <c r="AP31" s="691" t="s">
        <v>317</v>
      </c>
      <c r="AQ31" s="692"/>
      <c r="AR31" s="692"/>
      <c r="AS31" s="692"/>
      <c r="AT31" s="693" t="s">
        <v>318</v>
      </c>
      <c r="AU31" s="218"/>
      <c r="AV31" s="218"/>
      <c r="AW31" s="218"/>
      <c r="AX31" s="679" t="s">
        <v>189</v>
      </c>
      <c r="AY31" s="680"/>
      <c r="AZ31" s="680"/>
      <c r="BA31" s="680"/>
      <c r="BB31" s="680"/>
      <c r="BC31" s="680"/>
      <c r="BD31" s="680"/>
      <c r="BE31" s="680"/>
      <c r="BF31" s="681"/>
      <c r="BG31" s="683">
        <v>98.8</v>
      </c>
      <c r="BH31" s="684"/>
      <c r="BI31" s="684"/>
      <c r="BJ31" s="684"/>
      <c r="BK31" s="684"/>
      <c r="BL31" s="684"/>
      <c r="BM31" s="685">
        <v>97.3</v>
      </c>
      <c r="BN31" s="684"/>
      <c r="BO31" s="684"/>
      <c r="BP31" s="684"/>
      <c r="BQ31" s="686"/>
      <c r="BR31" s="683">
        <v>99</v>
      </c>
      <c r="BS31" s="684"/>
      <c r="BT31" s="684"/>
      <c r="BU31" s="684"/>
      <c r="BV31" s="684"/>
      <c r="BW31" s="684"/>
      <c r="BX31" s="685">
        <v>97.3</v>
      </c>
      <c r="BY31" s="684"/>
      <c r="BZ31" s="684"/>
      <c r="CA31" s="684"/>
      <c r="CB31" s="686"/>
      <c r="CD31" s="642"/>
      <c r="CE31" s="643"/>
      <c r="CF31" s="618" t="s">
        <v>319</v>
      </c>
      <c r="CG31" s="619"/>
      <c r="CH31" s="619"/>
      <c r="CI31" s="619"/>
      <c r="CJ31" s="619"/>
      <c r="CK31" s="619"/>
      <c r="CL31" s="619"/>
      <c r="CM31" s="619"/>
      <c r="CN31" s="619"/>
      <c r="CO31" s="619"/>
      <c r="CP31" s="619"/>
      <c r="CQ31" s="620"/>
      <c r="CR31" s="621">
        <v>102624</v>
      </c>
      <c r="CS31" s="634"/>
      <c r="CT31" s="634"/>
      <c r="CU31" s="634"/>
      <c r="CV31" s="634"/>
      <c r="CW31" s="634"/>
      <c r="CX31" s="634"/>
      <c r="CY31" s="635"/>
      <c r="CZ31" s="624">
        <v>0.4</v>
      </c>
      <c r="DA31" s="636"/>
      <c r="DB31" s="636"/>
      <c r="DC31" s="637"/>
      <c r="DD31" s="627">
        <v>94690</v>
      </c>
      <c r="DE31" s="634"/>
      <c r="DF31" s="634"/>
      <c r="DG31" s="634"/>
      <c r="DH31" s="634"/>
      <c r="DI31" s="634"/>
      <c r="DJ31" s="634"/>
      <c r="DK31" s="635"/>
      <c r="DL31" s="627">
        <v>93496</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15">
      <c r="B32" s="618" t="s">
        <v>320</v>
      </c>
      <c r="C32" s="619"/>
      <c r="D32" s="619"/>
      <c r="E32" s="619"/>
      <c r="F32" s="619"/>
      <c r="G32" s="619"/>
      <c r="H32" s="619"/>
      <c r="I32" s="619"/>
      <c r="J32" s="619"/>
      <c r="K32" s="619"/>
      <c r="L32" s="619"/>
      <c r="M32" s="619"/>
      <c r="N32" s="619"/>
      <c r="O32" s="619"/>
      <c r="P32" s="619"/>
      <c r="Q32" s="620"/>
      <c r="R32" s="621">
        <v>1785246</v>
      </c>
      <c r="S32" s="622"/>
      <c r="T32" s="622"/>
      <c r="U32" s="622"/>
      <c r="V32" s="622"/>
      <c r="W32" s="622"/>
      <c r="X32" s="622"/>
      <c r="Y32" s="623"/>
      <c r="Z32" s="659">
        <v>7</v>
      </c>
      <c r="AA32" s="659"/>
      <c r="AB32" s="659"/>
      <c r="AC32" s="659"/>
      <c r="AD32" s="660" t="s">
        <v>247</v>
      </c>
      <c r="AE32" s="660"/>
      <c r="AF32" s="660"/>
      <c r="AG32" s="660"/>
      <c r="AH32" s="660"/>
      <c r="AI32" s="660"/>
      <c r="AJ32" s="660"/>
      <c r="AK32" s="660"/>
      <c r="AL32" s="624" t="s">
        <v>247</v>
      </c>
      <c r="AM32" s="625"/>
      <c r="AN32" s="625"/>
      <c r="AO32" s="661"/>
      <c r="AP32" s="662"/>
      <c r="AQ32" s="663"/>
      <c r="AR32" s="663"/>
      <c r="AS32" s="663"/>
      <c r="AT32" s="694"/>
      <c r="AU32" s="214" t="s">
        <v>321</v>
      </c>
      <c r="AX32" s="618" t="s">
        <v>322</v>
      </c>
      <c r="AY32" s="619"/>
      <c r="AZ32" s="619"/>
      <c r="BA32" s="619"/>
      <c r="BB32" s="619"/>
      <c r="BC32" s="619"/>
      <c r="BD32" s="619"/>
      <c r="BE32" s="619"/>
      <c r="BF32" s="620"/>
      <c r="BG32" s="687">
        <v>98.7</v>
      </c>
      <c r="BH32" s="634"/>
      <c r="BI32" s="634"/>
      <c r="BJ32" s="634"/>
      <c r="BK32" s="634"/>
      <c r="BL32" s="634"/>
      <c r="BM32" s="625">
        <v>97.2</v>
      </c>
      <c r="BN32" s="634"/>
      <c r="BO32" s="634"/>
      <c r="BP32" s="634"/>
      <c r="BQ32" s="657"/>
      <c r="BR32" s="687">
        <v>99</v>
      </c>
      <c r="BS32" s="634"/>
      <c r="BT32" s="634"/>
      <c r="BU32" s="634"/>
      <c r="BV32" s="634"/>
      <c r="BW32" s="634"/>
      <c r="BX32" s="625">
        <v>97.2</v>
      </c>
      <c r="BY32" s="634"/>
      <c r="BZ32" s="634"/>
      <c r="CA32" s="634"/>
      <c r="CB32" s="657"/>
      <c r="CD32" s="644"/>
      <c r="CE32" s="645"/>
      <c r="CF32" s="618" t="s">
        <v>323</v>
      </c>
      <c r="CG32" s="619"/>
      <c r="CH32" s="619"/>
      <c r="CI32" s="619"/>
      <c r="CJ32" s="619"/>
      <c r="CK32" s="619"/>
      <c r="CL32" s="619"/>
      <c r="CM32" s="619"/>
      <c r="CN32" s="619"/>
      <c r="CO32" s="619"/>
      <c r="CP32" s="619"/>
      <c r="CQ32" s="620"/>
      <c r="CR32" s="621">
        <v>214</v>
      </c>
      <c r="CS32" s="622"/>
      <c r="CT32" s="622"/>
      <c r="CU32" s="622"/>
      <c r="CV32" s="622"/>
      <c r="CW32" s="622"/>
      <c r="CX32" s="622"/>
      <c r="CY32" s="623"/>
      <c r="CZ32" s="624">
        <v>0</v>
      </c>
      <c r="DA32" s="636"/>
      <c r="DB32" s="636"/>
      <c r="DC32" s="637"/>
      <c r="DD32" s="627">
        <v>214</v>
      </c>
      <c r="DE32" s="622"/>
      <c r="DF32" s="622"/>
      <c r="DG32" s="622"/>
      <c r="DH32" s="622"/>
      <c r="DI32" s="622"/>
      <c r="DJ32" s="622"/>
      <c r="DK32" s="623"/>
      <c r="DL32" s="627">
        <v>214</v>
      </c>
      <c r="DM32" s="622"/>
      <c r="DN32" s="622"/>
      <c r="DO32" s="622"/>
      <c r="DP32" s="622"/>
      <c r="DQ32" s="622"/>
      <c r="DR32" s="622"/>
      <c r="DS32" s="622"/>
      <c r="DT32" s="622"/>
      <c r="DU32" s="622"/>
      <c r="DV32" s="623"/>
      <c r="DW32" s="624">
        <v>0</v>
      </c>
      <c r="DX32" s="636"/>
      <c r="DY32" s="636"/>
      <c r="DZ32" s="636"/>
      <c r="EA32" s="636"/>
      <c r="EB32" s="636"/>
      <c r="EC32" s="648"/>
    </row>
    <row r="33" spans="2:133" ht="11.25" customHeight="1" x14ac:dyDescent="0.15">
      <c r="B33" s="618" t="s">
        <v>324</v>
      </c>
      <c r="C33" s="619"/>
      <c r="D33" s="619"/>
      <c r="E33" s="619"/>
      <c r="F33" s="619"/>
      <c r="G33" s="619"/>
      <c r="H33" s="619"/>
      <c r="I33" s="619"/>
      <c r="J33" s="619"/>
      <c r="K33" s="619"/>
      <c r="L33" s="619"/>
      <c r="M33" s="619"/>
      <c r="N33" s="619"/>
      <c r="O33" s="619"/>
      <c r="P33" s="619"/>
      <c r="Q33" s="620"/>
      <c r="R33" s="621">
        <v>16108</v>
      </c>
      <c r="S33" s="622"/>
      <c r="T33" s="622"/>
      <c r="U33" s="622"/>
      <c r="V33" s="622"/>
      <c r="W33" s="622"/>
      <c r="X33" s="622"/>
      <c r="Y33" s="623"/>
      <c r="Z33" s="659">
        <v>0.1</v>
      </c>
      <c r="AA33" s="659"/>
      <c r="AB33" s="659"/>
      <c r="AC33" s="659"/>
      <c r="AD33" s="660">
        <v>2372</v>
      </c>
      <c r="AE33" s="660"/>
      <c r="AF33" s="660"/>
      <c r="AG33" s="660"/>
      <c r="AH33" s="660"/>
      <c r="AI33" s="660"/>
      <c r="AJ33" s="660"/>
      <c r="AK33" s="660"/>
      <c r="AL33" s="624">
        <v>0</v>
      </c>
      <c r="AM33" s="625"/>
      <c r="AN33" s="625"/>
      <c r="AO33" s="661"/>
      <c r="AP33" s="664"/>
      <c r="AQ33" s="665"/>
      <c r="AR33" s="665"/>
      <c r="AS33" s="665"/>
      <c r="AT33" s="695"/>
      <c r="AU33" s="219"/>
      <c r="AV33" s="219"/>
      <c r="AW33" s="219"/>
      <c r="AX33" s="602" t="s">
        <v>325</v>
      </c>
      <c r="AY33" s="603"/>
      <c r="AZ33" s="603"/>
      <c r="BA33" s="603"/>
      <c r="BB33" s="603"/>
      <c r="BC33" s="603"/>
      <c r="BD33" s="603"/>
      <c r="BE33" s="603"/>
      <c r="BF33" s="604"/>
      <c r="BG33" s="682">
        <v>98.8</v>
      </c>
      <c r="BH33" s="606"/>
      <c r="BI33" s="606"/>
      <c r="BJ33" s="606"/>
      <c r="BK33" s="606"/>
      <c r="BL33" s="606"/>
      <c r="BM33" s="652">
        <v>97.2</v>
      </c>
      <c r="BN33" s="606"/>
      <c r="BO33" s="606"/>
      <c r="BP33" s="606"/>
      <c r="BQ33" s="669"/>
      <c r="BR33" s="682">
        <v>98.9</v>
      </c>
      <c r="BS33" s="606"/>
      <c r="BT33" s="606"/>
      <c r="BU33" s="606"/>
      <c r="BV33" s="606"/>
      <c r="BW33" s="606"/>
      <c r="BX33" s="652">
        <v>97.3</v>
      </c>
      <c r="BY33" s="606"/>
      <c r="BZ33" s="606"/>
      <c r="CA33" s="606"/>
      <c r="CB33" s="669"/>
      <c r="CD33" s="618" t="s">
        <v>326</v>
      </c>
      <c r="CE33" s="619"/>
      <c r="CF33" s="619"/>
      <c r="CG33" s="619"/>
      <c r="CH33" s="619"/>
      <c r="CI33" s="619"/>
      <c r="CJ33" s="619"/>
      <c r="CK33" s="619"/>
      <c r="CL33" s="619"/>
      <c r="CM33" s="619"/>
      <c r="CN33" s="619"/>
      <c r="CO33" s="619"/>
      <c r="CP33" s="619"/>
      <c r="CQ33" s="620"/>
      <c r="CR33" s="621">
        <v>10168290</v>
      </c>
      <c r="CS33" s="634"/>
      <c r="CT33" s="634"/>
      <c r="CU33" s="634"/>
      <c r="CV33" s="634"/>
      <c r="CW33" s="634"/>
      <c r="CX33" s="634"/>
      <c r="CY33" s="635"/>
      <c r="CZ33" s="624">
        <v>41.3</v>
      </c>
      <c r="DA33" s="636"/>
      <c r="DB33" s="636"/>
      <c r="DC33" s="637"/>
      <c r="DD33" s="627">
        <v>7436291</v>
      </c>
      <c r="DE33" s="634"/>
      <c r="DF33" s="634"/>
      <c r="DG33" s="634"/>
      <c r="DH33" s="634"/>
      <c r="DI33" s="634"/>
      <c r="DJ33" s="634"/>
      <c r="DK33" s="635"/>
      <c r="DL33" s="627">
        <v>4780478</v>
      </c>
      <c r="DM33" s="634"/>
      <c r="DN33" s="634"/>
      <c r="DO33" s="634"/>
      <c r="DP33" s="634"/>
      <c r="DQ33" s="634"/>
      <c r="DR33" s="634"/>
      <c r="DS33" s="634"/>
      <c r="DT33" s="634"/>
      <c r="DU33" s="634"/>
      <c r="DV33" s="635"/>
      <c r="DW33" s="624">
        <v>33.700000000000003</v>
      </c>
      <c r="DX33" s="636"/>
      <c r="DY33" s="636"/>
      <c r="DZ33" s="636"/>
      <c r="EA33" s="636"/>
      <c r="EB33" s="636"/>
      <c r="EC33" s="648"/>
    </row>
    <row r="34" spans="2:133" ht="11.25" customHeight="1" x14ac:dyDescent="0.15">
      <c r="B34" s="618" t="s">
        <v>327</v>
      </c>
      <c r="C34" s="619"/>
      <c r="D34" s="619"/>
      <c r="E34" s="619"/>
      <c r="F34" s="619"/>
      <c r="G34" s="619"/>
      <c r="H34" s="619"/>
      <c r="I34" s="619"/>
      <c r="J34" s="619"/>
      <c r="K34" s="619"/>
      <c r="L34" s="619"/>
      <c r="M34" s="619"/>
      <c r="N34" s="619"/>
      <c r="O34" s="619"/>
      <c r="P34" s="619"/>
      <c r="Q34" s="620"/>
      <c r="R34" s="621">
        <v>534934</v>
      </c>
      <c r="S34" s="622"/>
      <c r="T34" s="622"/>
      <c r="U34" s="622"/>
      <c r="V34" s="622"/>
      <c r="W34" s="622"/>
      <c r="X34" s="622"/>
      <c r="Y34" s="623"/>
      <c r="Z34" s="659">
        <v>2.1</v>
      </c>
      <c r="AA34" s="659"/>
      <c r="AB34" s="659"/>
      <c r="AC34" s="659"/>
      <c r="AD34" s="660" t="s">
        <v>269</v>
      </c>
      <c r="AE34" s="660"/>
      <c r="AF34" s="660"/>
      <c r="AG34" s="660"/>
      <c r="AH34" s="660"/>
      <c r="AI34" s="660"/>
      <c r="AJ34" s="660"/>
      <c r="AK34" s="660"/>
      <c r="AL34" s="624" t="s">
        <v>138</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328</v>
      </c>
      <c r="CE34" s="619"/>
      <c r="CF34" s="619"/>
      <c r="CG34" s="619"/>
      <c r="CH34" s="619"/>
      <c r="CI34" s="619"/>
      <c r="CJ34" s="619"/>
      <c r="CK34" s="619"/>
      <c r="CL34" s="619"/>
      <c r="CM34" s="619"/>
      <c r="CN34" s="619"/>
      <c r="CO34" s="619"/>
      <c r="CP34" s="619"/>
      <c r="CQ34" s="620"/>
      <c r="CR34" s="621">
        <v>3575473</v>
      </c>
      <c r="CS34" s="622"/>
      <c r="CT34" s="622"/>
      <c r="CU34" s="622"/>
      <c r="CV34" s="622"/>
      <c r="CW34" s="622"/>
      <c r="CX34" s="622"/>
      <c r="CY34" s="623"/>
      <c r="CZ34" s="624">
        <v>14.5</v>
      </c>
      <c r="DA34" s="636"/>
      <c r="DB34" s="636"/>
      <c r="DC34" s="637"/>
      <c r="DD34" s="627">
        <v>2331057</v>
      </c>
      <c r="DE34" s="622"/>
      <c r="DF34" s="622"/>
      <c r="DG34" s="622"/>
      <c r="DH34" s="622"/>
      <c r="DI34" s="622"/>
      <c r="DJ34" s="622"/>
      <c r="DK34" s="623"/>
      <c r="DL34" s="627">
        <v>1819054</v>
      </c>
      <c r="DM34" s="622"/>
      <c r="DN34" s="622"/>
      <c r="DO34" s="622"/>
      <c r="DP34" s="622"/>
      <c r="DQ34" s="622"/>
      <c r="DR34" s="622"/>
      <c r="DS34" s="622"/>
      <c r="DT34" s="622"/>
      <c r="DU34" s="622"/>
      <c r="DV34" s="623"/>
      <c r="DW34" s="624">
        <v>12.8</v>
      </c>
      <c r="DX34" s="636"/>
      <c r="DY34" s="636"/>
      <c r="DZ34" s="636"/>
      <c r="EA34" s="636"/>
      <c r="EB34" s="636"/>
      <c r="EC34" s="648"/>
    </row>
    <row r="35" spans="2:133" ht="11.25" customHeight="1" x14ac:dyDescent="0.15">
      <c r="B35" s="618" t="s">
        <v>329</v>
      </c>
      <c r="C35" s="619"/>
      <c r="D35" s="619"/>
      <c r="E35" s="619"/>
      <c r="F35" s="619"/>
      <c r="G35" s="619"/>
      <c r="H35" s="619"/>
      <c r="I35" s="619"/>
      <c r="J35" s="619"/>
      <c r="K35" s="619"/>
      <c r="L35" s="619"/>
      <c r="M35" s="619"/>
      <c r="N35" s="619"/>
      <c r="O35" s="619"/>
      <c r="P35" s="619"/>
      <c r="Q35" s="620"/>
      <c r="R35" s="621">
        <v>745266</v>
      </c>
      <c r="S35" s="622"/>
      <c r="T35" s="622"/>
      <c r="U35" s="622"/>
      <c r="V35" s="622"/>
      <c r="W35" s="622"/>
      <c r="X35" s="622"/>
      <c r="Y35" s="623"/>
      <c r="Z35" s="659">
        <v>2.9</v>
      </c>
      <c r="AA35" s="659"/>
      <c r="AB35" s="659"/>
      <c r="AC35" s="659"/>
      <c r="AD35" s="660" t="s">
        <v>138</v>
      </c>
      <c r="AE35" s="660"/>
      <c r="AF35" s="660"/>
      <c r="AG35" s="660"/>
      <c r="AH35" s="660"/>
      <c r="AI35" s="660"/>
      <c r="AJ35" s="660"/>
      <c r="AK35" s="660"/>
      <c r="AL35" s="624" t="s">
        <v>247</v>
      </c>
      <c r="AM35" s="625"/>
      <c r="AN35" s="625"/>
      <c r="AO35" s="661"/>
      <c r="AP35" s="222"/>
      <c r="AQ35" s="673" t="s">
        <v>330</v>
      </c>
      <c r="AR35" s="674"/>
      <c r="AS35" s="674"/>
      <c r="AT35" s="674"/>
      <c r="AU35" s="674"/>
      <c r="AV35" s="674"/>
      <c r="AW35" s="674"/>
      <c r="AX35" s="674"/>
      <c r="AY35" s="674"/>
      <c r="AZ35" s="674"/>
      <c r="BA35" s="674"/>
      <c r="BB35" s="674"/>
      <c r="BC35" s="674"/>
      <c r="BD35" s="674"/>
      <c r="BE35" s="674"/>
      <c r="BF35" s="675"/>
      <c r="BG35" s="673" t="s">
        <v>331</v>
      </c>
      <c r="BH35" s="674"/>
      <c r="BI35" s="674"/>
      <c r="BJ35" s="674"/>
      <c r="BK35" s="674"/>
      <c r="BL35" s="674"/>
      <c r="BM35" s="674"/>
      <c r="BN35" s="674"/>
      <c r="BO35" s="674"/>
      <c r="BP35" s="674"/>
      <c r="BQ35" s="674"/>
      <c r="BR35" s="674"/>
      <c r="BS35" s="674"/>
      <c r="BT35" s="674"/>
      <c r="BU35" s="674"/>
      <c r="BV35" s="674"/>
      <c r="BW35" s="674"/>
      <c r="BX35" s="674"/>
      <c r="BY35" s="674"/>
      <c r="BZ35" s="674"/>
      <c r="CA35" s="674"/>
      <c r="CB35" s="675"/>
      <c r="CD35" s="618" t="s">
        <v>332</v>
      </c>
      <c r="CE35" s="619"/>
      <c r="CF35" s="619"/>
      <c r="CG35" s="619"/>
      <c r="CH35" s="619"/>
      <c r="CI35" s="619"/>
      <c r="CJ35" s="619"/>
      <c r="CK35" s="619"/>
      <c r="CL35" s="619"/>
      <c r="CM35" s="619"/>
      <c r="CN35" s="619"/>
      <c r="CO35" s="619"/>
      <c r="CP35" s="619"/>
      <c r="CQ35" s="620"/>
      <c r="CR35" s="621">
        <v>333612</v>
      </c>
      <c r="CS35" s="634"/>
      <c r="CT35" s="634"/>
      <c r="CU35" s="634"/>
      <c r="CV35" s="634"/>
      <c r="CW35" s="634"/>
      <c r="CX35" s="634"/>
      <c r="CY35" s="635"/>
      <c r="CZ35" s="624">
        <v>1.4</v>
      </c>
      <c r="DA35" s="636"/>
      <c r="DB35" s="636"/>
      <c r="DC35" s="637"/>
      <c r="DD35" s="627">
        <v>316980</v>
      </c>
      <c r="DE35" s="634"/>
      <c r="DF35" s="634"/>
      <c r="DG35" s="634"/>
      <c r="DH35" s="634"/>
      <c r="DI35" s="634"/>
      <c r="DJ35" s="634"/>
      <c r="DK35" s="635"/>
      <c r="DL35" s="627">
        <v>315364</v>
      </c>
      <c r="DM35" s="634"/>
      <c r="DN35" s="634"/>
      <c r="DO35" s="634"/>
      <c r="DP35" s="634"/>
      <c r="DQ35" s="634"/>
      <c r="DR35" s="634"/>
      <c r="DS35" s="634"/>
      <c r="DT35" s="634"/>
      <c r="DU35" s="634"/>
      <c r="DV35" s="635"/>
      <c r="DW35" s="624">
        <v>2.2000000000000002</v>
      </c>
      <c r="DX35" s="636"/>
      <c r="DY35" s="636"/>
      <c r="DZ35" s="636"/>
      <c r="EA35" s="636"/>
      <c r="EB35" s="636"/>
      <c r="EC35" s="648"/>
    </row>
    <row r="36" spans="2:133" ht="11.25" customHeight="1" x14ac:dyDescent="0.15">
      <c r="B36" s="618" t="s">
        <v>333</v>
      </c>
      <c r="C36" s="619"/>
      <c r="D36" s="619"/>
      <c r="E36" s="619"/>
      <c r="F36" s="619"/>
      <c r="G36" s="619"/>
      <c r="H36" s="619"/>
      <c r="I36" s="619"/>
      <c r="J36" s="619"/>
      <c r="K36" s="619"/>
      <c r="L36" s="619"/>
      <c r="M36" s="619"/>
      <c r="N36" s="619"/>
      <c r="O36" s="619"/>
      <c r="P36" s="619"/>
      <c r="Q36" s="620"/>
      <c r="R36" s="621">
        <v>1220365</v>
      </c>
      <c r="S36" s="622"/>
      <c r="T36" s="622"/>
      <c r="U36" s="622"/>
      <c r="V36" s="622"/>
      <c r="W36" s="622"/>
      <c r="X36" s="622"/>
      <c r="Y36" s="623"/>
      <c r="Z36" s="659">
        <v>4.8</v>
      </c>
      <c r="AA36" s="659"/>
      <c r="AB36" s="659"/>
      <c r="AC36" s="659"/>
      <c r="AD36" s="660" t="s">
        <v>138</v>
      </c>
      <c r="AE36" s="660"/>
      <c r="AF36" s="660"/>
      <c r="AG36" s="660"/>
      <c r="AH36" s="660"/>
      <c r="AI36" s="660"/>
      <c r="AJ36" s="660"/>
      <c r="AK36" s="660"/>
      <c r="AL36" s="624" t="s">
        <v>247</v>
      </c>
      <c r="AM36" s="625"/>
      <c r="AN36" s="625"/>
      <c r="AO36" s="661"/>
      <c r="AP36" s="222"/>
      <c r="AQ36" s="670" t="s">
        <v>334</v>
      </c>
      <c r="AR36" s="671"/>
      <c r="AS36" s="671"/>
      <c r="AT36" s="671"/>
      <c r="AU36" s="671"/>
      <c r="AV36" s="671"/>
      <c r="AW36" s="671"/>
      <c r="AX36" s="671"/>
      <c r="AY36" s="672"/>
      <c r="AZ36" s="676">
        <v>2645009</v>
      </c>
      <c r="BA36" s="677"/>
      <c r="BB36" s="677"/>
      <c r="BC36" s="677"/>
      <c r="BD36" s="677"/>
      <c r="BE36" s="677"/>
      <c r="BF36" s="678"/>
      <c r="BG36" s="679" t="s">
        <v>335</v>
      </c>
      <c r="BH36" s="680"/>
      <c r="BI36" s="680"/>
      <c r="BJ36" s="680"/>
      <c r="BK36" s="680"/>
      <c r="BL36" s="680"/>
      <c r="BM36" s="680"/>
      <c r="BN36" s="680"/>
      <c r="BO36" s="680"/>
      <c r="BP36" s="680"/>
      <c r="BQ36" s="680"/>
      <c r="BR36" s="680"/>
      <c r="BS36" s="680"/>
      <c r="BT36" s="680"/>
      <c r="BU36" s="681"/>
      <c r="BV36" s="676">
        <v>86671</v>
      </c>
      <c r="BW36" s="677"/>
      <c r="BX36" s="677"/>
      <c r="BY36" s="677"/>
      <c r="BZ36" s="677"/>
      <c r="CA36" s="677"/>
      <c r="CB36" s="678"/>
      <c r="CD36" s="618" t="s">
        <v>336</v>
      </c>
      <c r="CE36" s="619"/>
      <c r="CF36" s="619"/>
      <c r="CG36" s="619"/>
      <c r="CH36" s="619"/>
      <c r="CI36" s="619"/>
      <c r="CJ36" s="619"/>
      <c r="CK36" s="619"/>
      <c r="CL36" s="619"/>
      <c r="CM36" s="619"/>
      <c r="CN36" s="619"/>
      <c r="CO36" s="619"/>
      <c r="CP36" s="619"/>
      <c r="CQ36" s="620"/>
      <c r="CR36" s="621">
        <v>2894211</v>
      </c>
      <c r="CS36" s="622"/>
      <c r="CT36" s="622"/>
      <c r="CU36" s="622"/>
      <c r="CV36" s="622"/>
      <c r="CW36" s="622"/>
      <c r="CX36" s="622"/>
      <c r="CY36" s="623"/>
      <c r="CZ36" s="624">
        <v>11.8</v>
      </c>
      <c r="DA36" s="636"/>
      <c r="DB36" s="636"/>
      <c r="DC36" s="637"/>
      <c r="DD36" s="627">
        <v>2311087</v>
      </c>
      <c r="DE36" s="622"/>
      <c r="DF36" s="622"/>
      <c r="DG36" s="622"/>
      <c r="DH36" s="622"/>
      <c r="DI36" s="622"/>
      <c r="DJ36" s="622"/>
      <c r="DK36" s="623"/>
      <c r="DL36" s="627">
        <v>1173576</v>
      </c>
      <c r="DM36" s="622"/>
      <c r="DN36" s="622"/>
      <c r="DO36" s="622"/>
      <c r="DP36" s="622"/>
      <c r="DQ36" s="622"/>
      <c r="DR36" s="622"/>
      <c r="DS36" s="622"/>
      <c r="DT36" s="622"/>
      <c r="DU36" s="622"/>
      <c r="DV36" s="623"/>
      <c r="DW36" s="624">
        <v>8.3000000000000007</v>
      </c>
      <c r="DX36" s="636"/>
      <c r="DY36" s="636"/>
      <c r="DZ36" s="636"/>
      <c r="EA36" s="636"/>
      <c r="EB36" s="636"/>
      <c r="EC36" s="648"/>
    </row>
    <row r="37" spans="2:133" ht="11.25" customHeight="1" x14ac:dyDescent="0.15">
      <c r="B37" s="618" t="s">
        <v>337</v>
      </c>
      <c r="C37" s="619"/>
      <c r="D37" s="619"/>
      <c r="E37" s="619"/>
      <c r="F37" s="619"/>
      <c r="G37" s="619"/>
      <c r="H37" s="619"/>
      <c r="I37" s="619"/>
      <c r="J37" s="619"/>
      <c r="K37" s="619"/>
      <c r="L37" s="619"/>
      <c r="M37" s="619"/>
      <c r="N37" s="619"/>
      <c r="O37" s="619"/>
      <c r="P37" s="619"/>
      <c r="Q37" s="620"/>
      <c r="R37" s="621">
        <v>358887</v>
      </c>
      <c r="S37" s="622"/>
      <c r="T37" s="622"/>
      <c r="U37" s="622"/>
      <c r="V37" s="622"/>
      <c r="W37" s="622"/>
      <c r="X37" s="622"/>
      <c r="Y37" s="623"/>
      <c r="Z37" s="659">
        <v>1.4</v>
      </c>
      <c r="AA37" s="659"/>
      <c r="AB37" s="659"/>
      <c r="AC37" s="659"/>
      <c r="AD37" s="660">
        <v>7249</v>
      </c>
      <c r="AE37" s="660"/>
      <c r="AF37" s="660"/>
      <c r="AG37" s="660"/>
      <c r="AH37" s="660"/>
      <c r="AI37" s="660"/>
      <c r="AJ37" s="660"/>
      <c r="AK37" s="660"/>
      <c r="AL37" s="624">
        <v>0.1</v>
      </c>
      <c r="AM37" s="625"/>
      <c r="AN37" s="625"/>
      <c r="AO37" s="661"/>
      <c r="AQ37" s="654" t="s">
        <v>338</v>
      </c>
      <c r="AR37" s="655"/>
      <c r="AS37" s="655"/>
      <c r="AT37" s="655"/>
      <c r="AU37" s="655"/>
      <c r="AV37" s="655"/>
      <c r="AW37" s="655"/>
      <c r="AX37" s="655"/>
      <c r="AY37" s="656"/>
      <c r="AZ37" s="621">
        <v>976417</v>
      </c>
      <c r="BA37" s="622"/>
      <c r="BB37" s="622"/>
      <c r="BC37" s="622"/>
      <c r="BD37" s="634"/>
      <c r="BE37" s="634"/>
      <c r="BF37" s="657"/>
      <c r="BG37" s="618" t="s">
        <v>339</v>
      </c>
      <c r="BH37" s="619"/>
      <c r="BI37" s="619"/>
      <c r="BJ37" s="619"/>
      <c r="BK37" s="619"/>
      <c r="BL37" s="619"/>
      <c r="BM37" s="619"/>
      <c r="BN37" s="619"/>
      <c r="BO37" s="619"/>
      <c r="BP37" s="619"/>
      <c r="BQ37" s="619"/>
      <c r="BR37" s="619"/>
      <c r="BS37" s="619"/>
      <c r="BT37" s="619"/>
      <c r="BU37" s="620"/>
      <c r="BV37" s="621">
        <v>70698</v>
      </c>
      <c r="BW37" s="622"/>
      <c r="BX37" s="622"/>
      <c r="BY37" s="622"/>
      <c r="BZ37" s="622"/>
      <c r="CA37" s="622"/>
      <c r="CB37" s="658"/>
      <c r="CD37" s="618" t="s">
        <v>340</v>
      </c>
      <c r="CE37" s="619"/>
      <c r="CF37" s="619"/>
      <c r="CG37" s="619"/>
      <c r="CH37" s="619"/>
      <c r="CI37" s="619"/>
      <c r="CJ37" s="619"/>
      <c r="CK37" s="619"/>
      <c r="CL37" s="619"/>
      <c r="CM37" s="619"/>
      <c r="CN37" s="619"/>
      <c r="CO37" s="619"/>
      <c r="CP37" s="619"/>
      <c r="CQ37" s="620"/>
      <c r="CR37" s="621">
        <v>536526</v>
      </c>
      <c r="CS37" s="634"/>
      <c r="CT37" s="634"/>
      <c r="CU37" s="634"/>
      <c r="CV37" s="634"/>
      <c r="CW37" s="634"/>
      <c r="CX37" s="634"/>
      <c r="CY37" s="635"/>
      <c r="CZ37" s="624">
        <v>2.2000000000000002</v>
      </c>
      <c r="DA37" s="636"/>
      <c r="DB37" s="636"/>
      <c r="DC37" s="637"/>
      <c r="DD37" s="627">
        <v>366952</v>
      </c>
      <c r="DE37" s="634"/>
      <c r="DF37" s="634"/>
      <c r="DG37" s="634"/>
      <c r="DH37" s="634"/>
      <c r="DI37" s="634"/>
      <c r="DJ37" s="634"/>
      <c r="DK37" s="635"/>
      <c r="DL37" s="627">
        <v>296294</v>
      </c>
      <c r="DM37" s="634"/>
      <c r="DN37" s="634"/>
      <c r="DO37" s="634"/>
      <c r="DP37" s="634"/>
      <c r="DQ37" s="634"/>
      <c r="DR37" s="634"/>
      <c r="DS37" s="634"/>
      <c r="DT37" s="634"/>
      <c r="DU37" s="634"/>
      <c r="DV37" s="635"/>
      <c r="DW37" s="624">
        <v>2.1</v>
      </c>
      <c r="DX37" s="636"/>
      <c r="DY37" s="636"/>
      <c r="DZ37" s="636"/>
      <c r="EA37" s="636"/>
      <c r="EB37" s="636"/>
      <c r="EC37" s="648"/>
    </row>
    <row r="38" spans="2:133" ht="11.25" customHeight="1" x14ac:dyDescent="0.15">
      <c r="B38" s="618" t="s">
        <v>341</v>
      </c>
      <c r="C38" s="619"/>
      <c r="D38" s="619"/>
      <c r="E38" s="619"/>
      <c r="F38" s="619"/>
      <c r="G38" s="619"/>
      <c r="H38" s="619"/>
      <c r="I38" s="619"/>
      <c r="J38" s="619"/>
      <c r="K38" s="619"/>
      <c r="L38" s="619"/>
      <c r="M38" s="619"/>
      <c r="N38" s="619"/>
      <c r="O38" s="619"/>
      <c r="P38" s="619"/>
      <c r="Q38" s="620"/>
      <c r="R38" s="621">
        <v>944114</v>
      </c>
      <c r="S38" s="622"/>
      <c r="T38" s="622"/>
      <c r="U38" s="622"/>
      <c r="V38" s="622"/>
      <c r="W38" s="622"/>
      <c r="X38" s="622"/>
      <c r="Y38" s="623"/>
      <c r="Z38" s="659">
        <v>3.7</v>
      </c>
      <c r="AA38" s="659"/>
      <c r="AB38" s="659"/>
      <c r="AC38" s="659"/>
      <c r="AD38" s="660" t="s">
        <v>138</v>
      </c>
      <c r="AE38" s="660"/>
      <c r="AF38" s="660"/>
      <c r="AG38" s="660"/>
      <c r="AH38" s="660"/>
      <c r="AI38" s="660"/>
      <c r="AJ38" s="660"/>
      <c r="AK38" s="660"/>
      <c r="AL38" s="624" t="s">
        <v>138</v>
      </c>
      <c r="AM38" s="625"/>
      <c r="AN38" s="625"/>
      <c r="AO38" s="661"/>
      <c r="AQ38" s="654" t="s">
        <v>342</v>
      </c>
      <c r="AR38" s="655"/>
      <c r="AS38" s="655"/>
      <c r="AT38" s="655"/>
      <c r="AU38" s="655"/>
      <c r="AV38" s="655"/>
      <c r="AW38" s="655"/>
      <c r="AX38" s="655"/>
      <c r="AY38" s="656"/>
      <c r="AZ38" s="621">
        <v>26741</v>
      </c>
      <c r="BA38" s="622"/>
      <c r="BB38" s="622"/>
      <c r="BC38" s="622"/>
      <c r="BD38" s="634"/>
      <c r="BE38" s="634"/>
      <c r="BF38" s="657"/>
      <c r="BG38" s="618" t="s">
        <v>343</v>
      </c>
      <c r="BH38" s="619"/>
      <c r="BI38" s="619"/>
      <c r="BJ38" s="619"/>
      <c r="BK38" s="619"/>
      <c r="BL38" s="619"/>
      <c r="BM38" s="619"/>
      <c r="BN38" s="619"/>
      <c r="BO38" s="619"/>
      <c r="BP38" s="619"/>
      <c r="BQ38" s="619"/>
      <c r="BR38" s="619"/>
      <c r="BS38" s="619"/>
      <c r="BT38" s="619"/>
      <c r="BU38" s="620"/>
      <c r="BV38" s="621">
        <v>7174</v>
      </c>
      <c r="BW38" s="622"/>
      <c r="BX38" s="622"/>
      <c r="BY38" s="622"/>
      <c r="BZ38" s="622"/>
      <c r="CA38" s="622"/>
      <c r="CB38" s="658"/>
      <c r="CD38" s="618" t="s">
        <v>344</v>
      </c>
      <c r="CE38" s="619"/>
      <c r="CF38" s="619"/>
      <c r="CG38" s="619"/>
      <c r="CH38" s="619"/>
      <c r="CI38" s="619"/>
      <c r="CJ38" s="619"/>
      <c r="CK38" s="619"/>
      <c r="CL38" s="619"/>
      <c r="CM38" s="619"/>
      <c r="CN38" s="619"/>
      <c r="CO38" s="619"/>
      <c r="CP38" s="619"/>
      <c r="CQ38" s="620"/>
      <c r="CR38" s="621">
        <v>1870487</v>
      </c>
      <c r="CS38" s="622"/>
      <c r="CT38" s="622"/>
      <c r="CU38" s="622"/>
      <c r="CV38" s="622"/>
      <c r="CW38" s="622"/>
      <c r="CX38" s="622"/>
      <c r="CY38" s="623"/>
      <c r="CZ38" s="624">
        <v>7.6</v>
      </c>
      <c r="DA38" s="636"/>
      <c r="DB38" s="636"/>
      <c r="DC38" s="637"/>
      <c r="DD38" s="627">
        <v>1524854</v>
      </c>
      <c r="DE38" s="622"/>
      <c r="DF38" s="622"/>
      <c r="DG38" s="622"/>
      <c r="DH38" s="622"/>
      <c r="DI38" s="622"/>
      <c r="DJ38" s="622"/>
      <c r="DK38" s="623"/>
      <c r="DL38" s="627">
        <v>1472484</v>
      </c>
      <c r="DM38" s="622"/>
      <c r="DN38" s="622"/>
      <c r="DO38" s="622"/>
      <c r="DP38" s="622"/>
      <c r="DQ38" s="622"/>
      <c r="DR38" s="622"/>
      <c r="DS38" s="622"/>
      <c r="DT38" s="622"/>
      <c r="DU38" s="622"/>
      <c r="DV38" s="623"/>
      <c r="DW38" s="624">
        <v>10.4</v>
      </c>
      <c r="DX38" s="636"/>
      <c r="DY38" s="636"/>
      <c r="DZ38" s="636"/>
      <c r="EA38" s="636"/>
      <c r="EB38" s="636"/>
      <c r="EC38" s="648"/>
    </row>
    <row r="39" spans="2:133" ht="11.25" customHeight="1" x14ac:dyDescent="0.15">
      <c r="B39" s="618" t="s">
        <v>345</v>
      </c>
      <c r="C39" s="619"/>
      <c r="D39" s="619"/>
      <c r="E39" s="619"/>
      <c r="F39" s="619"/>
      <c r="G39" s="619"/>
      <c r="H39" s="619"/>
      <c r="I39" s="619"/>
      <c r="J39" s="619"/>
      <c r="K39" s="619"/>
      <c r="L39" s="619"/>
      <c r="M39" s="619"/>
      <c r="N39" s="619"/>
      <c r="O39" s="619"/>
      <c r="P39" s="619"/>
      <c r="Q39" s="620"/>
      <c r="R39" s="621" t="s">
        <v>247</v>
      </c>
      <c r="S39" s="622"/>
      <c r="T39" s="622"/>
      <c r="U39" s="622"/>
      <c r="V39" s="622"/>
      <c r="W39" s="622"/>
      <c r="X39" s="622"/>
      <c r="Y39" s="623"/>
      <c r="Z39" s="659" t="s">
        <v>138</v>
      </c>
      <c r="AA39" s="659"/>
      <c r="AB39" s="659"/>
      <c r="AC39" s="659"/>
      <c r="AD39" s="660" t="s">
        <v>247</v>
      </c>
      <c r="AE39" s="660"/>
      <c r="AF39" s="660"/>
      <c r="AG39" s="660"/>
      <c r="AH39" s="660"/>
      <c r="AI39" s="660"/>
      <c r="AJ39" s="660"/>
      <c r="AK39" s="660"/>
      <c r="AL39" s="624" t="s">
        <v>138</v>
      </c>
      <c r="AM39" s="625"/>
      <c r="AN39" s="625"/>
      <c r="AO39" s="661"/>
      <c r="AQ39" s="654" t="s">
        <v>346</v>
      </c>
      <c r="AR39" s="655"/>
      <c r="AS39" s="655"/>
      <c r="AT39" s="655"/>
      <c r="AU39" s="655"/>
      <c r="AV39" s="655"/>
      <c r="AW39" s="655"/>
      <c r="AX39" s="655"/>
      <c r="AY39" s="656"/>
      <c r="AZ39" s="621" t="s">
        <v>247</v>
      </c>
      <c r="BA39" s="622"/>
      <c r="BB39" s="622"/>
      <c r="BC39" s="622"/>
      <c r="BD39" s="634"/>
      <c r="BE39" s="634"/>
      <c r="BF39" s="657"/>
      <c r="BG39" s="618" t="s">
        <v>347</v>
      </c>
      <c r="BH39" s="619"/>
      <c r="BI39" s="619"/>
      <c r="BJ39" s="619"/>
      <c r="BK39" s="619"/>
      <c r="BL39" s="619"/>
      <c r="BM39" s="619"/>
      <c r="BN39" s="619"/>
      <c r="BO39" s="619"/>
      <c r="BP39" s="619"/>
      <c r="BQ39" s="619"/>
      <c r="BR39" s="619"/>
      <c r="BS39" s="619"/>
      <c r="BT39" s="619"/>
      <c r="BU39" s="620"/>
      <c r="BV39" s="621">
        <v>11487</v>
      </c>
      <c r="BW39" s="622"/>
      <c r="BX39" s="622"/>
      <c r="BY39" s="622"/>
      <c r="BZ39" s="622"/>
      <c r="CA39" s="622"/>
      <c r="CB39" s="658"/>
      <c r="CD39" s="618" t="s">
        <v>348</v>
      </c>
      <c r="CE39" s="619"/>
      <c r="CF39" s="619"/>
      <c r="CG39" s="619"/>
      <c r="CH39" s="619"/>
      <c r="CI39" s="619"/>
      <c r="CJ39" s="619"/>
      <c r="CK39" s="619"/>
      <c r="CL39" s="619"/>
      <c r="CM39" s="619"/>
      <c r="CN39" s="619"/>
      <c r="CO39" s="619"/>
      <c r="CP39" s="619"/>
      <c r="CQ39" s="620"/>
      <c r="CR39" s="621">
        <v>1278360</v>
      </c>
      <c r="CS39" s="634"/>
      <c r="CT39" s="634"/>
      <c r="CU39" s="634"/>
      <c r="CV39" s="634"/>
      <c r="CW39" s="634"/>
      <c r="CX39" s="634"/>
      <c r="CY39" s="635"/>
      <c r="CZ39" s="624">
        <v>5.2</v>
      </c>
      <c r="DA39" s="636"/>
      <c r="DB39" s="636"/>
      <c r="DC39" s="637"/>
      <c r="DD39" s="627">
        <v>751166</v>
      </c>
      <c r="DE39" s="634"/>
      <c r="DF39" s="634"/>
      <c r="DG39" s="634"/>
      <c r="DH39" s="634"/>
      <c r="DI39" s="634"/>
      <c r="DJ39" s="634"/>
      <c r="DK39" s="635"/>
      <c r="DL39" s="627" t="s">
        <v>138</v>
      </c>
      <c r="DM39" s="634"/>
      <c r="DN39" s="634"/>
      <c r="DO39" s="634"/>
      <c r="DP39" s="634"/>
      <c r="DQ39" s="634"/>
      <c r="DR39" s="634"/>
      <c r="DS39" s="634"/>
      <c r="DT39" s="634"/>
      <c r="DU39" s="634"/>
      <c r="DV39" s="635"/>
      <c r="DW39" s="624" t="s">
        <v>138</v>
      </c>
      <c r="DX39" s="636"/>
      <c r="DY39" s="636"/>
      <c r="DZ39" s="636"/>
      <c r="EA39" s="636"/>
      <c r="EB39" s="636"/>
      <c r="EC39" s="648"/>
    </row>
    <row r="40" spans="2:133" ht="11.25" customHeight="1" x14ac:dyDescent="0.15">
      <c r="B40" s="618" t="s">
        <v>349</v>
      </c>
      <c r="C40" s="619"/>
      <c r="D40" s="619"/>
      <c r="E40" s="619"/>
      <c r="F40" s="619"/>
      <c r="G40" s="619"/>
      <c r="H40" s="619"/>
      <c r="I40" s="619"/>
      <c r="J40" s="619"/>
      <c r="K40" s="619"/>
      <c r="L40" s="619"/>
      <c r="M40" s="619"/>
      <c r="N40" s="619"/>
      <c r="O40" s="619"/>
      <c r="P40" s="619"/>
      <c r="Q40" s="620"/>
      <c r="R40" s="621">
        <v>274414</v>
      </c>
      <c r="S40" s="622"/>
      <c r="T40" s="622"/>
      <c r="U40" s="622"/>
      <c r="V40" s="622"/>
      <c r="W40" s="622"/>
      <c r="X40" s="622"/>
      <c r="Y40" s="623"/>
      <c r="Z40" s="659">
        <v>1.1000000000000001</v>
      </c>
      <c r="AA40" s="659"/>
      <c r="AB40" s="659"/>
      <c r="AC40" s="659"/>
      <c r="AD40" s="660" t="s">
        <v>138</v>
      </c>
      <c r="AE40" s="660"/>
      <c r="AF40" s="660"/>
      <c r="AG40" s="660"/>
      <c r="AH40" s="660"/>
      <c r="AI40" s="660"/>
      <c r="AJ40" s="660"/>
      <c r="AK40" s="660"/>
      <c r="AL40" s="624" t="s">
        <v>247</v>
      </c>
      <c r="AM40" s="625"/>
      <c r="AN40" s="625"/>
      <c r="AO40" s="661"/>
      <c r="AQ40" s="654" t="s">
        <v>350</v>
      </c>
      <c r="AR40" s="655"/>
      <c r="AS40" s="655"/>
      <c r="AT40" s="655"/>
      <c r="AU40" s="655"/>
      <c r="AV40" s="655"/>
      <c r="AW40" s="655"/>
      <c r="AX40" s="655"/>
      <c r="AY40" s="656"/>
      <c r="AZ40" s="621" t="s">
        <v>269</v>
      </c>
      <c r="BA40" s="622"/>
      <c r="BB40" s="622"/>
      <c r="BC40" s="622"/>
      <c r="BD40" s="634"/>
      <c r="BE40" s="634"/>
      <c r="BF40" s="657"/>
      <c r="BG40" s="662" t="s">
        <v>351</v>
      </c>
      <c r="BH40" s="663"/>
      <c r="BI40" s="663"/>
      <c r="BJ40" s="663"/>
      <c r="BK40" s="663"/>
      <c r="BL40" s="223"/>
      <c r="BM40" s="619" t="s">
        <v>352</v>
      </c>
      <c r="BN40" s="619"/>
      <c r="BO40" s="619"/>
      <c r="BP40" s="619"/>
      <c r="BQ40" s="619"/>
      <c r="BR40" s="619"/>
      <c r="BS40" s="619"/>
      <c r="BT40" s="619"/>
      <c r="BU40" s="620"/>
      <c r="BV40" s="621">
        <v>96</v>
      </c>
      <c r="BW40" s="622"/>
      <c r="BX40" s="622"/>
      <c r="BY40" s="622"/>
      <c r="BZ40" s="622"/>
      <c r="CA40" s="622"/>
      <c r="CB40" s="658"/>
      <c r="CD40" s="618" t="s">
        <v>353</v>
      </c>
      <c r="CE40" s="619"/>
      <c r="CF40" s="619"/>
      <c r="CG40" s="619"/>
      <c r="CH40" s="619"/>
      <c r="CI40" s="619"/>
      <c r="CJ40" s="619"/>
      <c r="CK40" s="619"/>
      <c r="CL40" s="619"/>
      <c r="CM40" s="619"/>
      <c r="CN40" s="619"/>
      <c r="CO40" s="619"/>
      <c r="CP40" s="619"/>
      <c r="CQ40" s="620"/>
      <c r="CR40" s="621">
        <v>216147</v>
      </c>
      <c r="CS40" s="622"/>
      <c r="CT40" s="622"/>
      <c r="CU40" s="622"/>
      <c r="CV40" s="622"/>
      <c r="CW40" s="622"/>
      <c r="CX40" s="622"/>
      <c r="CY40" s="623"/>
      <c r="CZ40" s="624">
        <v>0.9</v>
      </c>
      <c r="DA40" s="636"/>
      <c r="DB40" s="636"/>
      <c r="DC40" s="637"/>
      <c r="DD40" s="627">
        <v>201147</v>
      </c>
      <c r="DE40" s="622"/>
      <c r="DF40" s="622"/>
      <c r="DG40" s="622"/>
      <c r="DH40" s="622"/>
      <c r="DI40" s="622"/>
      <c r="DJ40" s="622"/>
      <c r="DK40" s="623"/>
      <c r="DL40" s="627" t="s">
        <v>138</v>
      </c>
      <c r="DM40" s="622"/>
      <c r="DN40" s="622"/>
      <c r="DO40" s="622"/>
      <c r="DP40" s="622"/>
      <c r="DQ40" s="622"/>
      <c r="DR40" s="622"/>
      <c r="DS40" s="622"/>
      <c r="DT40" s="622"/>
      <c r="DU40" s="622"/>
      <c r="DV40" s="623"/>
      <c r="DW40" s="624" t="s">
        <v>247</v>
      </c>
      <c r="DX40" s="636"/>
      <c r="DY40" s="636"/>
      <c r="DZ40" s="636"/>
      <c r="EA40" s="636"/>
      <c r="EB40" s="636"/>
      <c r="EC40" s="648"/>
    </row>
    <row r="41" spans="2:133" ht="11.25" customHeight="1" x14ac:dyDescent="0.15">
      <c r="B41" s="602" t="s">
        <v>354</v>
      </c>
      <c r="C41" s="603"/>
      <c r="D41" s="603"/>
      <c r="E41" s="603"/>
      <c r="F41" s="603"/>
      <c r="G41" s="603"/>
      <c r="H41" s="603"/>
      <c r="I41" s="603"/>
      <c r="J41" s="603"/>
      <c r="K41" s="603"/>
      <c r="L41" s="603"/>
      <c r="M41" s="603"/>
      <c r="N41" s="603"/>
      <c r="O41" s="603"/>
      <c r="P41" s="603"/>
      <c r="Q41" s="604"/>
      <c r="R41" s="605">
        <v>25465671</v>
      </c>
      <c r="S41" s="646"/>
      <c r="T41" s="646"/>
      <c r="U41" s="646"/>
      <c r="V41" s="646"/>
      <c r="W41" s="646"/>
      <c r="X41" s="646"/>
      <c r="Y41" s="649"/>
      <c r="Z41" s="650">
        <v>100</v>
      </c>
      <c r="AA41" s="650"/>
      <c r="AB41" s="650"/>
      <c r="AC41" s="650"/>
      <c r="AD41" s="651">
        <v>13903201</v>
      </c>
      <c r="AE41" s="651"/>
      <c r="AF41" s="651"/>
      <c r="AG41" s="651"/>
      <c r="AH41" s="651"/>
      <c r="AI41" s="651"/>
      <c r="AJ41" s="651"/>
      <c r="AK41" s="651"/>
      <c r="AL41" s="608">
        <v>100</v>
      </c>
      <c r="AM41" s="652"/>
      <c r="AN41" s="652"/>
      <c r="AO41" s="653"/>
      <c r="AQ41" s="654" t="s">
        <v>355</v>
      </c>
      <c r="AR41" s="655"/>
      <c r="AS41" s="655"/>
      <c r="AT41" s="655"/>
      <c r="AU41" s="655"/>
      <c r="AV41" s="655"/>
      <c r="AW41" s="655"/>
      <c r="AX41" s="655"/>
      <c r="AY41" s="656"/>
      <c r="AZ41" s="621">
        <v>389536</v>
      </c>
      <c r="BA41" s="622"/>
      <c r="BB41" s="622"/>
      <c r="BC41" s="622"/>
      <c r="BD41" s="634"/>
      <c r="BE41" s="634"/>
      <c r="BF41" s="657"/>
      <c r="BG41" s="662"/>
      <c r="BH41" s="663"/>
      <c r="BI41" s="663"/>
      <c r="BJ41" s="663"/>
      <c r="BK41" s="663"/>
      <c r="BL41" s="223"/>
      <c r="BM41" s="619" t="s">
        <v>356</v>
      </c>
      <c r="BN41" s="619"/>
      <c r="BO41" s="619"/>
      <c r="BP41" s="619"/>
      <c r="BQ41" s="619"/>
      <c r="BR41" s="619"/>
      <c r="BS41" s="619"/>
      <c r="BT41" s="619"/>
      <c r="BU41" s="620"/>
      <c r="BV41" s="621" t="s">
        <v>138</v>
      </c>
      <c r="BW41" s="622"/>
      <c r="BX41" s="622"/>
      <c r="BY41" s="622"/>
      <c r="BZ41" s="622"/>
      <c r="CA41" s="622"/>
      <c r="CB41" s="658"/>
      <c r="CD41" s="618" t="s">
        <v>357</v>
      </c>
      <c r="CE41" s="619"/>
      <c r="CF41" s="619"/>
      <c r="CG41" s="619"/>
      <c r="CH41" s="619"/>
      <c r="CI41" s="619"/>
      <c r="CJ41" s="619"/>
      <c r="CK41" s="619"/>
      <c r="CL41" s="619"/>
      <c r="CM41" s="619"/>
      <c r="CN41" s="619"/>
      <c r="CO41" s="619"/>
      <c r="CP41" s="619"/>
      <c r="CQ41" s="620"/>
      <c r="CR41" s="621" t="s">
        <v>247</v>
      </c>
      <c r="CS41" s="634"/>
      <c r="CT41" s="634"/>
      <c r="CU41" s="634"/>
      <c r="CV41" s="634"/>
      <c r="CW41" s="634"/>
      <c r="CX41" s="634"/>
      <c r="CY41" s="635"/>
      <c r="CZ41" s="624" t="s">
        <v>138</v>
      </c>
      <c r="DA41" s="636"/>
      <c r="DB41" s="636"/>
      <c r="DC41" s="637"/>
      <c r="DD41" s="627" t="s">
        <v>269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66" t="s">
        <v>358</v>
      </c>
      <c r="AR42" s="667"/>
      <c r="AS42" s="667"/>
      <c r="AT42" s="667"/>
      <c r="AU42" s="667"/>
      <c r="AV42" s="667"/>
      <c r="AW42" s="667"/>
      <c r="AX42" s="667"/>
      <c r="AY42" s="668"/>
      <c r="AZ42" s="605">
        <v>1252315</v>
      </c>
      <c r="BA42" s="646"/>
      <c r="BB42" s="646"/>
      <c r="BC42" s="646"/>
      <c r="BD42" s="606"/>
      <c r="BE42" s="606"/>
      <c r="BF42" s="669"/>
      <c r="BG42" s="664"/>
      <c r="BH42" s="665"/>
      <c r="BI42" s="665"/>
      <c r="BJ42" s="665"/>
      <c r="BK42" s="665"/>
      <c r="BL42" s="224"/>
      <c r="BM42" s="603" t="s">
        <v>359</v>
      </c>
      <c r="BN42" s="603"/>
      <c r="BO42" s="603"/>
      <c r="BP42" s="603"/>
      <c r="BQ42" s="603"/>
      <c r="BR42" s="603"/>
      <c r="BS42" s="603"/>
      <c r="BT42" s="603"/>
      <c r="BU42" s="604"/>
      <c r="BV42" s="605">
        <v>302</v>
      </c>
      <c r="BW42" s="646"/>
      <c r="BX42" s="646"/>
      <c r="BY42" s="646"/>
      <c r="BZ42" s="646"/>
      <c r="CA42" s="646"/>
      <c r="CB42" s="647"/>
      <c r="CD42" s="618" t="s">
        <v>360</v>
      </c>
      <c r="CE42" s="619"/>
      <c r="CF42" s="619"/>
      <c r="CG42" s="619"/>
      <c r="CH42" s="619"/>
      <c r="CI42" s="619"/>
      <c r="CJ42" s="619"/>
      <c r="CK42" s="619"/>
      <c r="CL42" s="619"/>
      <c r="CM42" s="619"/>
      <c r="CN42" s="619"/>
      <c r="CO42" s="619"/>
      <c r="CP42" s="619"/>
      <c r="CQ42" s="620"/>
      <c r="CR42" s="621">
        <v>1958885</v>
      </c>
      <c r="CS42" s="634"/>
      <c r="CT42" s="634"/>
      <c r="CU42" s="634"/>
      <c r="CV42" s="634"/>
      <c r="CW42" s="634"/>
      <c r="CX42" s="634"/>
      <c r="CY42" s="635"/>
      <c r="CZ42" s="624">
        <v>8</v>
      </c>
      <c r="DA42" s="636"/>
      <c r="DB42" s="636"/>
      <c r="DC42" s="637"/>
      <c r="DD42" s="627">
        <v>596032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361</v>
      </c>
      <c r="CD43" s="618" t="s">
        <v>362</v>
      </c>
      <c r="CE43" s="619"/>
      <c r="CF43" s="619"/>
      <c r="CG43" s="619"/>
      <c r="CH43" s="619"/>
      <c r="CI43" s="619"/>
      <c r="CJ43" s="619"/>
      <c r="CK43" s="619"/>
      <c r="CL43" s="619"/>
      <c r="CM43" s="619"/>
      <c r="CN43" s="619"/>
      <c r="CO43" s="619"/>
      <c r="CP43" s="619"/>
      <c r="CQ43" s="620"/>
      <c r="CR43" s="621">
        <v>74208</v>
      </c>
      <c r="CS43" s="634"/>
      <c r="CT43" s="634"/>
      <c r="CU43" s="634"/>
      <c r="CV43" s="634"/>
      <c r="CW43" s="634"/>
      <c r="CX43" s="634"/>
      <c r="CY43" s="635"/>
      <c r="CZ43" s="624">
        <v>0.3</v>
      </c>
      <c r="DA43" s="636"/>
      <c r="DB43" s="636"/>
      <c r="DC43" s="637"/>
      <c r="DD43" s="627">
        <v>74208</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363</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310</v>
      </c>
      <c r="CE44" s="641"/>
      <c r="CF44" s="618" t="s">
        <v>364</v>
      </c>
      <c r="CG44" s="619"/>
      <c r="CH44" s="619"/>
      <c r="CI44" s="619"/>
      <c r="CJ44" s="619"/>
      <c r="CK44" s="619"/>
      <c r="CL44" s="619"/>
      <c r="CM44" s="619"/>
      <c r="CN44" s="619"/>
      <c r="CO44" s="619"/>
      <c r="CP44" s="619"/>
      <c r="CQ44" s="620"/>
      <c r="CR44" s="621">
        <v>1958885</v>
      </c>
      <c r="CS44" s="622"/>
      <c r="CT44" s="622"/>
      <c r="CU44" s="622"/>
      <c r="CV44" s="622"/>
      <c r="CW44" s="622"/>
      <c r="CX44" s="622"/>
      <c r="CY44" s="623"/>
      <c r="CZ44" s="624">
        <v>8</v>
      </c>
      <c r="DA44" s="625"/>
      <c r="DB44" s="625"/>
      <c r="DC44" s="626"/>
      <c r="DD44" s="627">
        <v>596032</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365</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366</v>
      </c>
      <c r="CG45" s="619"/>
      <c r="CH45" s="619"/>
      <c r="CI45" s="619"/>
      <c r="CJ45" s="619"/>
      <c r="CK45" s="619"/>
      <c r="CL45" s="619"/>
      <c r="CM45" s="619"/>
      <c r="CN45" s="619"/>
      <c r="CO45" s="619"/>
      <c r="CP45" s="619"/>
      <c r="CQ45" s="620"/>
      <c r="CR45" s="621">
        <v>1317347</v>
      </c>
      <c r="CS45" s="634"/>
      <c r="CT45" s="634"/>
      <c r="CU45" s="634"/>
      <c r="CV45" s="634"/>
      <c r="CW45" s="634"/>
      <c r="CX45" s="634"/>
      <c r="CY45" s="635"/>
      <c r="CZ45" s="624">
        <v>5.3</v>
      </c>
      <c r="DA45" s="636"/>
      <c r="DB45" s="636"/>
      <c r="DC45" s="637"/>
      <c r="DD45" s="627">
        <v>91815</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367</v>
      </c>
      <c r="CG46" s="619"/>
      <c r="CH46" s="619"/>
      <c r="CI46" s="619"/>
      <c r="CJ46" s="619"/>
      <c r="CK46" s="619"/>
      <c r="CL46" s="619"/>
      <c r="CM46" s="619"/>
      <c r="CN46" s="619"/>
      <c r="CO46" s="619"/>
      <c r="CP46" s="619"/>
      <c r="CQ46" s="620"/>
      <c r="CR46" s="621">
        <v>589460</v>
      </c>
      <c r="CS46" s="622"/>
      <c r="CT46" s="622"/>
      <c r="CU46" s="622"/>
      <c r="CV46" s="622"/>
      <c r="CW46" s="622"/>
      <c r="CX46" s="622"/>
      <c r="CY46" s="623"/>
      <c r="CZ46" s="624">
        <v>2.4</v>
      </c>
      <c r="DA46" s="625"/>
      <c r="DB46" s="625"/>
      <c r="DC46" s="626"/>
      <c r="DD46" s="627">
        <v>458939</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368</v>
      </c>
      <c r="CG47" s="619"/>
      <c r="CH47" s="619"/>
      <c r="CI47" s="619"/>
      <c r="CJ47" s="619"/>
      <c r="CK47" s="619"/>
      <c r="CL47" s="619"/>
      <c r="CM47" s="619"/>
      <c r="CN47" s="619"/>
      <c r="CO47" s="619"/>
      <c r="CP47" s="619"/>
      <c r="CQ47" s="620"/>
      <c r="CR47" s="621" t="s">
        <v>247</v>
      </c>
      <c r="CS47" s="634"/>
      <c r="CT47" s="634"/>
      <c r="CU47" s="634"/>
      <c r="CV47" s="634"/>
      <c r="CW47" s="634"/>
      <c r="CX47" s="634"/>
      <c r="CY47" s="635"/>
      <c r="CZ47" s="624" t="s">
        <v>138</v>
      </c>
      <c r="DA47" s="636"/>
      <c r="DB47" s="636"/>
      <c r="DC47" s="637"/>
      <c r="DD47" s="627" t="s">
        <v>269</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369</v>
      </c>
      <c r="CG48" s="619"/>
      <c r="CH48" s="619"/>
      <c r="CI48" s="619"/>
      <c r="CJ48" s="619"/>
      <c r="CK48" s="619"/>
      <c r="CL48" s="619"/>
      <c r="CM48" s="619"/>
      <c r="CN48" s="619"/>
      <c r="CO48" s="619"/>
      <c r="CP48" s="619"/>
      <c r="CQ48" s="620"/>
      <c r="CR48" s="621" t="s">
        <v>247</v>
      </c>
      <c r="CS48" s="622"/>
      <c r="CT48" s="622"/>
      <c r="CU48" s="622"/>
      <c r="CV48" s="622"/>
      <c r="CW48" s="622"/>
      <c r="CX48" s="622"/>
      <c r="CY48" s="623"/>
      <c r="CZ48" s="624" t="s">
        <v>247</v>
      </c>
      <c r="DA48" s="625"/>
      <c r="DB48" s="625"/>
      <c r="DC48" s="626"/>
      <c r="DD48" s="627" t="s">
        <v>138</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370</v>
      </c>
      <c r="CE49" s="603"/>
      <c r="CF49" s="603"/>
      <c r="CG49" s="603"/>
      <c r="CH49" s="603"/>
      <c r="CI49" s="603"/>
      <c r="CJ49" s="603"/>
      <c r="CK49" s="603"/>
      <c r="CL49" s="603"/>
      <c r="CM49" s="603"/>
      <c r="CN49" s="603"/>
      <c r="CO49" s="603"/>
      <c r="CP49" s="603"/>
      <c r="CQ49" s="604"/>
      <c r="CR49" s="605">
        <v>24630188</v>
      </c>
      <c r="CS49" s="606"/>
      <c r="CT49" s="606"/>
      <c r="CU49" s="606"/>
      <c r="CV49" s="606"/>
      <c r="CW49" s="606"/>
      <c r="CX49" s="606"/>
      <c r="CY49" s="607"/>
      <c r="CZ49" s="608">
        <v>100</v>
      </c>
      <c r="DA49" s="609"/>
      <c r="DB49" s="609"/>
      <c r="DC49" s="610"/>
      <c r="DD49" s="611">
        <v>16367670</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D5dTMcBIrBQRNIV99tk2rF5JVcA0OAP8f0LWna028MCAukPToLDhn+LzIsJGWK0w5eK9408tsQswMu/qJMEu5A==" saltValue="cD6s7N77QzinmqOsZSVcw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abSelected="1" topLeftCell="A64" zoomScale="70" zoomScaleNormal="25" zoomScaleSheetLayoutView="70" workbookViewId="0">
      <selection activeCell="V79" sqref="V79:Z79"/>
    </sheetView>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092" t="s">
        <v>371</v>
      </c>
      <c r="B2" s="1092"/>
      <c r="C2" s="1092"/>
      <c r="D2" s="1092"/>
      <c r="E2" s="1092"/>
      <c r="F2" s="1092"/>
      <c r="G2" s="1092"/>
      <c r="H2" s="1092"/>
      <c r="I2" s="1092"/>
      <c r="J2" s="1092"/>
      <c r="K2" s="1092"/>
      <c r="L2" s="1092"/>
      <c r="M2" s="1092"/>
      <c r="N2" s="1092"/>
      <c r="O2" s="1092"/>
      <c r="P2" s="1092"/>
      <c r="Q2" s="1092"/>
      <c r="R2" s="1092"/>
      <c r="S2" s="1092"/>
      <c r="T2" s="1092"/>
      <c r="U2" s="1092"/>
      <c r="V2" s="1092"/>
      <c r="W2" s="1092"/>
      <c r="X2" s="1092"/>
      <c r="Y2" s="1092"/>
      <c r="Z2" s="1092"/>
      <c r="AA2" s="1092"/>
      <c r="AB2" s="1092"/>
      <c r="AC2" s="1092"/>
      <c r="AD2" s="1092"/>
      <c r="AE2" s="1092"/>
      <c r="AF2" s="1092"/>
      <c r="AG2" s="1092"/>
      <c r="AH2" s="1092"/>
      <c r="AI2" s="1092"/>
      <c r="AJ2" s="1092"/>
      <c r="AK2" s="1092"/>
      <c r="AL2" s="1092"/>
      <c r="AM2" s="1092"/>
      <c r="AN2" s="1092"/>
      <c r="AO2" s="1092"/>
      <c r="AP2" s="1092"/>
      <c r="AQ2" s="1092"/>
      <c r="AR2" s="1092"/>
      <c r="AS2" s="1092"/>
      <c r="AT2" s="1092"/>
      <c r="AU2" s="1092"/>
      <c r="AV2" s="1092"/>
      <c r="AW2" s="1092"/>
      <c r="AX2" s="1092"/>
      <c r="AY2" s="1092"/>
      <c r="AZ2" s="1092"/>
      <c r="BA2" s="1092"/>
      <c r="BB2" s="1092"/>
      <c r="BC2" s="1092"/>
      <c r="BD2" s="1092"/>
      <c r="BE2" s="1092"/>
      <c r="BF2" s="1092"/>
      <c r="BG2" s="1092"/>
      <c r="BH2" s="1092"/>
      <c r="BI2" s="1092"/>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3" t="s">
        <v>372</v>
      </c>
      <c r="DK2" s="1094"/>
      <c r="DL2" s="1094"/>
      <c r="DM2" s="1094"/>
      <c r="DN2" s="1094"/>
      <c r="DO2" s="1095"/>
      <c r="DP2" s="228"/>
      <c r="DQ2" s="1093" t="s">
        <v>373</v>
      </c>
      <c r="DR2" s="1094"/>
      <c r="DS2" s="1094"/>
      <c r="DT2" s="1094"/>
      <c r="DU2" s="1094"/>
      <c r="DV2" s="1094"/>
      <c r="DW2" s="1094"/>
      <c r="DX2" s="1094"/>
      <c r="DY2" s="1094"/>
      <c r="DZ2" s="1095"/>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61" t="s">
        <v>374</v>
      </c>
      <c r="B4" s="1061"/>
      <c r="C4" s="1061"/>
      <c r="D4" s="1061"/>
      <c r="E4" s="1061"/>
      <c r="F4" s="1061"/>
      <c r="G4" s="1061"/>
      <c r="H4" s="1061"/>
      <c r="I4" s="1061"/>
      <c r="J4" s="1061"/>
      <c r="K4" s="1061"/>
      <c r="L4" s="1061"/>
      <c r="M4" s="1061"/>
      <c r="N4" s="1061"/>
      <c r="O4" s="1061"/>
      <c r="P4" s="1061"/>
      <c r="Q4" s="1061"/>
      <c r="R4" s="1061"/>
      <c r="S4" s="1061"/>
      <c r="T4" s="1061"/>
      <c r="U4" s="1061"/>
      <c r="V4" s="1061"/>
      <c r="W4" s="1061"/>
      <c r="X4" s="1061"/>
      <c r="Y4" s="1061"/>
      <c r="Z4" s="1061"/>
      <c r="AA4" s="1061"/>
      <c r="AB4" s="1061"/>
      <c r="AC4" s="1061"/>
      <c r="AD4" s="1061"/>
      <c r="AE4" s="1061"/>
      <c r="AF4" s="1061"/>
      <c r="AG4" s="1061"/>
      <c r="AH4" s="1061"/>
      <c r="AI4" s="1061"/>
      <c r="AJ4" s="1061"/>
      <c r="AK4" s="1061"/>
      <c r="AL4" s="1061"/>
      <c r="AM4" s="1061"/>
      <c r="AN4" s="1061"/>
      <c r="AO4" s="1061"/>
      <c r="AP4" s="1061"/>
      <c r="AQ4" s="1061"/>
      <c r="AR4" s="1061"/>
      <c r="AS4" s="1061"/>
      <c r="AT4" s="1061"/>
      <c r="AU4" s="1061"/>
      <c r="AV4" s="1061"/>
      <c r="AW4" s="1061"/>
      <c r="AX4" s="1061"/>
      <c r="AY4" s="1061"/>
      <c r="AZ4" s="232"/>
      <c r="BA4" s="232"/>
      <c r="BB4" s="232"/>
      <c r="BC4" s="232"/>
      <c r="BD4" s="232"/>
      <c r="BE4" s="233"/>
      <c r="BF4" s="233"/>
      <c r="BG4" s="233"/>
      <c r="BH4" s="233"/>
      <c r="BI4" s="233"/>
      <c r="BJ4" s="233"/>
      <c r="BK4" s="233"/>
      <c r="BL4" s="233"/>
      <c r="BM4" s="233"/>
      <c r="BN4" s="233"/>
      <c r="BO4" s="233"/>
      <c r="BP4" s="233"/>
      <c r="BQ4" s="730" t="s">
        <v>375</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995" t="s">
        <v>376</v>
      </c>
      <c r="B5" s="996"/>
      <c r="C5" s="996"/>
      <c r="D5" s="996"/>
      <c r="E5" s="996"/>
      <c r="F5" s="996"/>
      <c r="G5" s="996"/>
      <c r="H5" s="996"/>
      <c r="I5" s="996"/>
      <c r="J5" s="996"/>
      <c r="K5" s="996"/>
      <c r="L5" s="996"/>
      <c r="M5" s="996"/>
      <c r="N5" s="996"/>
      <c r="O5" s="996"/>
      <c r="P5" s="997"/>
      <c r="Q5" s="1001" t="s">
        <v>377</v>
      </c>
      <c r="R5" s="1002"/>
      <c r="S5" s="1002"/>
      <c r="T5" s="1002"/>
      <c r="U5" s="1003"/>
      <c r="V5" s="1001" t="s">
        <v>378</v>
      </c>
      <c r="W5" s="1002"/>
      <c r="X5" s="1002"/>
      <c r="Y5" s="1002"/>
      <c r="Z5" s="1003"/>
      <c r="AA5" s="1001" t="s">
        <v>379</v>
      </c>
      <c r="AB5" s="1002"/>
      <c r="AC5" s="1002"/>
      <c r="AD5" s="1002"/>
      <c r="AE5" s="1002"/>
      <c r="AF5" s="1096" t="s">
        <v>380</v>
      </c>
      <c r="AG5" s="1002"/>
      <c r="AH5" s="1002"/>
      <c r="AI5" s="1002"/>
      <c r="AJ5" s="1015"/>
      <c r="AK5" s="1002" t="s">
        <v>381</v>
      </c>
      <c r="AL5" s="1002"/>
      <c r="AM5" s="1002"/>
      <c r="AN5" s="1002"/>
      <c r="AO5" s="1003"/>
      <c r="AP5" s="1001" t="s">
        <v>382</v>
      </c>
      <c r="AQ5" s="1002"/>
      <c r="AR5" s="1002"/>
      <c r="AS5" s="1002"/>
      <c r="AT5" s="1003"/>
      <c r="AU5" s="1001" t="s">
        <v>383</v>
      </c>
      <c r="AV5" s="1002"/>
      <c r="AW5" s="1002"/>
      <c r="AX5" s="1002"/>
      <c r="AY5" s="1015"/>
      <c r="AZ5" s="232"/>
      <c r="BA5" s="232"/>
      <c r="BB5" s="232"/>
      <c r="BC5" s="232"/>
      <c r="BD5" s="232"/>
      <c r="BE5" s="233"/>
      <c r="BF5" s="233"/>
      <c r="BG5" s="233"/>
      <c r="BH5" s="233"/>
      <c r="BI5" s="233"/>
      <c r="BJ5" s="233"/>
      <c r="BK5" s="233"/>
      <c r="BL5" s="233"/>
      <c r="BM5" s="233"/>
      <c r="BN5" s="233"/>
      <c r="BO5" s="233"/>
      <c r="BP5" s="233"/>
      <c r="BQ5" s="995" t="s">
        <v>384</v>
      </c>
      <c r="BR5" s="996"/>
      <c r="BS5" s="996"/>
      <c r="BT5" s="996"/>
      <c r="BU5" s="996"/>
      <c r="BV5" s="996"/>
      <c r="BW5" s="996"/>
      <c r="BX5" s="996"/>
      <c r="BY5" s="996"/>
      <c r="BZ5" s="996"/>
      <c r="CA5" s="996"/>
      <c r="CB5" s="996"/>
      <c r="CC5" s="996"/>
      <c r="CD5" s="996"/>
      <c r="CE5" s="996"/>
      <c r="CF5" s="996"/>
      <c r="CG5" s="997"/>
      <c r="CH5" s="1001" t="s">
        <v>385</v>
      </c>
      <c r="CI5" s="1002"/>
      <c r="CJ5" s="1002"/>
      <c r="CK5" s="1002"/>
      <c r="CL5" s="1003"/>
      <c r="CM5" s="1001" t="s">
        <v>386</v>
      </c>
      <c r="CN5" s="1002"/>
      <c r="CO5" s="1002"/>
      <c r="CP5" s="1002"/>
      <c r="CQ5" s="1003"/>
      <c r="CR5" s="1001" t="s">
        <v>387</v>
      </c>
      <c r="CS5" s="1002"/>
      <c r="CT5" s="1002"/>
      <c r="CU5" s="1002"/>
      <c r="CV5" s="1003"/>
      <c r="CW5" s="1001" t="s">
        <v>388</v>
      </c>
      <c r="CX5" s="1002"/>
      <c r="CY5" s="1002"/>
      <c r="CZ5" s="1002"/>
      <c r="DA5" s="1003"/>
      <c r="DB5" s="1001" t="s">
        <v>389</v>
      </c>
      <c r="DC5" s="1002"/>
      <c r="DD5" s="1002"/>
      <c r="DE5" s="1002"/>
      <c r="DF5" s="1003"/>
      <c r="DG5" s="1086" t="s">
        <v>390</v>
      </c>
      <c r="DH5" s="1087"/>
      <c r="DI5" s="1087"/>
      <c r="DJ5" s="1087"/>
      <c r="DK5" s="1088"/>
      <c r="DL5" s="1086" t="s">
        <v>391</v>
      </c>
      <c r="DM5" s="1087"/>
      <c r="DN5" s="1087"/>
      <c r="DO5" s="1087"/>
      <c r="DP5" s="1088"/>
      <c r="DQ5" s="1001" t="s">
        <v>392</v>
      </c>
      <c r="DR5" s="1002"/>
      <c r="DS5" s="1002"/>
      <c r="DT5" s="1002"/>
      <c r="DU5" s="1003"/>
      <c r="DV5" s="1001" t="s">
        <v>383</v>
      </c>
      <c r="DW5" s="1002"/>
      <c r="DX5" s="1002"/>
      <c r="DY5" s="1002"/>
      <c r="DZ5" s="1015"/>
      <c r="EA5" s="234"/>
    </row>
    <row r="6" spans="1:131" s="235" customFormat="1" ht="26.25" customHeight="1" thickBot="1" x14ac:dyDescent="0.2">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7"/>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9"/>
      <c r="DH6" s="1090"/>
      <c r="DI6" s="1090"/>
      <c r="DJ6" s="1090"/>
      <c r="DK6" s="1091"/>
      <c r="DL6" s="1089"/>
      <c r="DM6" s="1090"/>
      <c r="DN6" s="1090"/>
      <c r="DO6" s="1090"/>
      <c r="DP6" s="1091"/>
      <c r="DQ6" s="1004"/>
      <c r="DR6" s="1005"/>
      <c r="DS6" s="1005"/>
      <c r="DT6" s="1005"/>
      <c r="DU6" s="1006"/>
      <c r="DV6" s="1004"/>
      <c r="DW6" s="1005"/>
      <c r="DX6" s="1005"/>
      <c r="DY6" s="1005"/>
      <c r="DZ6" s="1016"/>
      <c r="EA6" s="234"/>
    </row>
    <row r="7" spans="1:131" s="235" customFormat="1" ht="26.25" customHeight="1" thickTop="1" x14ac:dyDescent="0.15">
      <c r="A7" s="236">
        <v>1</v>
      </c>
      <c r="B7" s="1049" t="s">
        <v>393</v>
      </c>
      <c r="C7" s="1050"/>
      <c r="D7" s="1050"/>
      <c r="E7" s="1050"/>
      <c r="F7" s="1050"/>
      <c r="G7" s="1050"/>
      <c r="H7" s="1050"/>
      <c r="I7" s="1050"/>
      <c r="J7" s="1050"/>
      <c r="K7" s="1050"/>
      <c r="L7" s="1050"/>
      <c r="M7" s="1050"/>
      <c r="N7" s="1050"/>
      <c r="O7" s="1050"/>
      <c r="P7" s="1051"/>
      <c r="Q7" s="1104">
        <v>25443</v>
      </c>
      <c r="R7" s="1105"/>
      <c r="S7" s="1105"/>
      <c r="T7" s="1105"/>
      <c r="U7" s="1105"/>
      <c r="V7" s="1105">
        <v>24609</v>
      </c>
      <c r="W7" s="1105"/>
      <c r="X7" s="1105"/>
      <c r="Y7" s="1105"/>
      <c r="Z7" s="1105"/>
      <c r="AA7" s="1105">
        <v>834</v>
      </c>
      <c r="AB7" s="1105"/>
      <c r="AC7" s="1105"/>
      <c r="AD7" s="1105"/>
      <c r="AE7" s="1106"/>
      <c r="AF7" s="1107">
        <v>650</v>
      </c>
      <c r="AG7" s="1108"/>
      <c r="AH7" s="1108"/>
      <c r="AI7" s="1108"/>
      <c r="AJ7" s="1109"/>
      <c r="AK7" s="1110">
        <v>745</v>
      </c>
      <c r="AL7" s="1111"/>
      <c r="AM7" s="1111"/>
      <c r="AN7" s="1111"/>
      <c r="AO7" s="1111"/>
      <c r="AP7" s="1111">
        <v>26641</v>
      </c>
      <c r="AQ7" s="1111"/>
      <c r="AR7" s="1111"/>
      <c r="AS7" s="1111"/>
      <c r="AT7" s="1111"/>
      <c r="AU7" s="1112"/>
      <c r="AV7" s="1112"/>
      <c r="AW7" s="1112"/>
      <c r="AX7" s="1112"/>
      <c r="AY7" s="1113"/>
      <c r="AZ7" s="232"/>
      <c r="BA7" s="232"/>
      <c r="BB7" s="232"/>
      <c r="BC7" s="232"/>
      <c r="BD7" s="232"/>
      <c r="BE7" s="233"/>
      <c r="BF7" s="233"/>
      <c r="BG7" s="233"/>
      <c r="BH7" s="233"/>
      <c r="BI7" s="233"/>
      <c r="BJ7" s="233"/>
      <c r="BK7" s="233"/>
      <c r="BL7" s="233"/>
      <c r="BM7" s="233"/>
      <c r="BN7" s="233"/>
      <c r="BO7" s="233"/>
      <c r="BP7" s="233"/>
      <c r="BQ7" s="236">
        <v>1</v>
      </c>
      <c r="BR7" s="237"/>
      <c r="BS7" s="1101" t="s">
        <v>591</v>
      </c>
      <c r="BT7" s="1102"/>
      <c r="BU7" s="1102"/>
      <c r="BV7" s="1102"/>
      <c r="BW7" s="1102"/>
      <c r="BX7" s="1102"/>
      <c r="BY7" s="1102"/>
      <c r="BZ7" s="1102"/>
      <c r="CA7" s="1102"/>
      <c r="CB7" s="1102"/>
      <c r="CC7" s="1102"/>
      <c r="CD7" s="1102"/>
      <c r="CE7" s="1102"/>
      <c r="CF7" s="1102"/>
      <c r="CG7" s="1114"/>
      <c r="CH7" s="1098">
        <v>-3</v>
      </c>
      <c r="CI7" s="1099"/>
      <c r="CJ7" s="1099"/>
      <c r="CK7" s="1099"/>
      <c r="CL7" s="1100"/>
      <c r="CM7" s="1098">
        <v>94</v>
      </c>
      <c r="CN7" s="1099"/>
      <c r="CO7" s="1099"/>
      <c r="CP7" s="1099"/>
      <c r="CQ7" s="1100"/>
      <c r="CR7" s="1098">
        <v>28</v>
      </c>
      <c r="CS7" s="1099"/>
      <c r="CT7" s="1099"/>
      <c r="CU7" s="1099"/>
      <c r="CV7" s="1100"/>
      <c r="CW7" s="1098">
        <v>0</v>
      </c>
      <c r="CX7" s="1099"/>
      <c r="CY7" s="1099"/>
      <c r="CZ7" s="1099"/>
      <c r="DA7" s="1100"/>
      <c r="DB7" s="1098" t="s">
        <v>593</v>
      </c>
      <c r="DC7" s="1099"/>
      <c r="DD7" s="1099"/>
      <c r="DE7" s="1099"/>
      <c r="DF7" s="1100"/>
      <c r="DG7" s="1098" t="s">
        <v>593</v>
      </c>
      <c r="DH7" s="1099"/>
      <c r="DI7" s="1099"/>
      <c r="DJ7" s="1099"/>
      <c r="DK7" s="1100"/>
      <c r="DL7" s="1098" t="s">
        <v>593</v>
      </c>
      <c r="DM7" s="1099"/>
      <c r="DN7" s="1099"/>
      <c r="DO7" s="1099"/>
      <c r="DP7" s="1100"/>
      <c r="DQ7" s="1098" t="s">
        <v>599</v>
      </c>
      <c r="DR7" s="1099"/>
      <c r="DS7" s="1099"/>
      <c r="DT7" s="1099"/>
      <c r="DU7" s="1100"/>
      <c r="DV7" s="1101"/>
      <c r="DW7" s="1102"/>
      <c r="DX7" s="1102"/>
      <c r="DY7" s="1102"/>
      <c r="DZ7" s="1103"/>
      <c r="EA7" s="234"/>
    </row>
    <row r="8" spans="1:131" s="235" customFormat="1" ht="26.25" customHeight="1" x14ac:dyDescent="0.15">
      <c r="A8" s="238">
        <v>2</v>
      </c>
      <c r="B8" s="1030" t="s">
        <v>394</v>
      </c>
      <c r="C8" s="1031"/>
      <c r="D8" s="1031"/>
      <c r="E8" s="1031"/>
      <c r="F8" s="1031"/>
      <c r="G8" s="1031"/>
      <c r="H8" s="1031"/>
      <c r="I8" s="1031"/>
      <c r="J8" s="1031"/>
      <c r="K8" s="1031"/>
      <c r="L8" s="1031"/>
      <c r="M8" s="1031"/>
      <c r="N8" s="1031"/>
      <c r="O8" s="1031"/>
      <c r="P8" s="1032"/>
      <c r="Q8" s="1038">
        <v>32</v>
      </c>
      <c r="R8" s="1039"/>
      <c r="S8" s="1039"/>
      <c r="T8" s="1039"/>
      <c r="U8" s="1039"/>
      <c r="V8" s="1039">
        <v>32</v>
      </c>
      <c r="W8" s="1039"/>
      <c r="X8" s="1039"/>
      <c r="Y8" s="1039"/>
      <c r="Z8" s="1039"/>
      <c r="AA8" s="1039">
        <v>1</v>
      </c>
      <c r="AB8" s="1039"/>
      <c r="AC8" s="1039"/>
      <c r="AD8" s="1039"/>
      <c r="AE8" s="1040"/>
      <c r="AF8" s="1035">
        <v>1</v>
      </c>
      <c r="AG8" s="1036"/>
      <c r="AH8" s="1036"/>
      <c r="AI8" s="1036"/>
      <c r="AJ8" s="1037"/>
      <c r="AK8" s="1082" t="s">
        <v>599</v>
      </c>
      <c r="AL8" s="1083"/>
      <c r="AM8" s="1083"/>
      <c r="AN8" s="1083"/>
      <c r="AO8" s="1083"/>
      <c r="AP8" s="1083">
        <v>64</v>
      </c>
      <c r="AQ8" s="1083"/>
      <c r="AR8" s="1083"/>
      <c r="AS8" s="1083"/>
      <c r="AT8" s="1083"/>
      <c r="AU8" s="1084"/>
      <c r="AV8" s="1084"/>
      <c r="AW8" s="1084"/>
      <c r="AX8" s="1084"/>
      <c r="AY8" s="1085"/>
      <c r="AZ8" s="232"/>
      <c r="BA8" s="232"/>
      <c r="BB8" s="232"/>
      <c r="BC8" s="232"/>
      <c r="BD8" s="232"/>
      <c r="BE8" s="233"/>
      <c r="BF8" s="233"/>
      <c r="BG8" s="233"/>
      <c r="BH8" s="233"/>
      <c r="BI8" s="233"/>
      <c r="BJ8" s="233"/>
      <c r="BK8" s="233"/>
      <c r="BL8" s="233"/>
      <c r="BM8" s="233"/>
      <c r="BN8" s="233"/>
      <c r="BO8" s="233"/>
      <c r="BP8" s="233"/>
      <c r="BQ8" s="238">
        <v>2</v>
      </c>
      <c r="BR8" s="239"/>
      <c r="BS8" s="992" t="s">
        <v>592</v>
      </c>
      <c r="BT8" s="993"/>
      <c r="BU8" s="993"/>
      <c r="BV8" s="993"/>
      <c r="BW8" s="993"/>
      <c r="BX8" s="993"/>
      <c r="BY8" s="993"/>
      <c r="BZ8" s="993"/>
      <c r="CA8" s="993"/>
      <c r="CB8" s="993"/>
      <c r="CC8" s="993"/>
      <c r="CD8" s="993"/>
      <c r="CE8" s="993"/>
      <c r="CF8" s="993"/>
      <c r="CG8" s="1014"/>
      <c r="CH8" s="989">
        <v>2</v>
      </c>
      <c r="CI8" s="990"/>
      <c r="CJ8" s="990"/>
      <c r="CK8" s="990"/>
      <c r="CL8" s="991"/>
      <c r="CM8" s="989">
        <v>68</v>
      </c>
      <c r="CN8" s="990"/>
      <c r="CO8" s="990"/>
      <c r="CP8" s="990"/>
      <c r="CQ8" s="991"/>
      <c r="CR8" s="989">
        <v>50</v>
      </c>
      <c r="CS8" s="990"/>
      <c r="CT8" s="990"/>
      <c r="CU8" s="990"/>
      <c r="CV8" s="991"/>
      <c r="CW8" s="989">
        <v>0</v>
      </c>
      <c r="CX8" s="990"/>
      <c r="CY8" s="990"/>
      <c r="CZ8" s="990"/>
      <c r="DA8" s="991"/>
      <c r="DB8" s="989" t="s">
        <v>593</v>
      </c>
      <c r="DC8" s="990"/>
      <c r="DD8" s="990"/>
      <c r="DE8" s="990"/>
      <c r="DF8" s="991"/>
      <c r="DG8" s="989" t="s">
        <v>593</v>
      </c>
      <c r="DH8" s="990"/>
      <c r="DI8" s="990"/>
      <c r="DJ8" s="990"/>
      <c r="DK8" s="991"/>
      <c r="DL8" s="989" t="s">
        <v>593</v>
      </c>
      <c r="DM8" s="990"/>
      <c r="DN8" s="990"/>
      <c r="DO8" s="990"/>
      <c r="DP8" s="991"/>
      <c r="DQ8" s="989" t="s">
        <v>599</v>
      </c>
      <c r="DR8" s="990"/>
      <c r="DS8" s="990"/>
      <c r="DT8" s="990"/>
      <c r="DU8" s="991"/>
      <c r="DV8" s="992"/>
      <c r="DW8" s="993"/>
      <c r="DX8" s="993"/>
      <c r="DY8" s="993"/>
      <c r="DZ8" s="994"/>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2"/>
      <c r="AL9" s="1083"/>
      <c r="AM9" s="1083"/>
      <c r="AN9" s="1083"/>
      <c r="AO9" s="1083"/>
      <c r="AP9" s="1083"/>
      <c r="AQ9" s="1083"/>
      <c r="AR9" s="1083"/>
      <c r="AS9" s="1083"/>
      <c r="AT9" s="1083"/>
      <c r="AU9" s="1084"/>
      <c r="AV9" s="1084"/>
      <c r="AW9" s="1084"/>
      <c r="AX9" s="1084"/>
      <c r="AY9" s="1085"/>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2"/>
      <c r="AL10" s="1083"/>
      <c r="AM10" s="1083"/>
      <c r="AN10" s="1083"/>
      <c r="AO10" s="1083"/>
      <c r="AP10" s="1083"/>
      <c r="AQ10" s="1083"/>
      <c r="AR10" s="1083"/>
      <c r="AS10" s="1083"/>
      <c r="AT10" s="1083"/>
      <c r="AU10" s="1084"/>
      <c r="AV10" s="1084"/>
      <c r="AW10" s="1084"/>
      <c r="AX10" s="1084"/>
      <c r="AY10" s="1085"/>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2"/>
      <c r="AL11" s="1083"/>
      <c r="AM11" s="1083"/>
      <c r="AN11" s="1083"/>
      <c r="AO11" s="1083"/>
      <c r="AP11" s="1083"/>
      <c r="AQ11" s="1083"/>
      <c r="AR11" s="1083"/>
      <c r="AS11" s="1083"/>
      <c r="AT11" s="1083"/>
      <c r="AU11" s="1084"/>
      <c r="AV11" s="1084"/>
      <c r="AW11" s="1084"/>
      <c r="AX11" s="1084"/>
      <c r="AY11" s="1085"/>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2"/>
      <c r="AL12" s="1083"/>
      <c r="AM12" s="1083"/>
      <c r="AN12" s="1083"/>
      <c r="AO12" s="1083"/>
      <c r="AP12" s="1083"/>
      <c r="AQ12" s="1083"/>
      <c r="AR12" s="1083"/>
      <c r="AS12" s="1083"/>
      <c r="AT12" s="1083"/>
      <c r="AU12" s="1084"/>
      <c r="AV12" s="1084"/>
      <c r="AW12" s="1084"/>
      <c r="AX12" s="1084"/>
      <c r="AY12" s="1085"/>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2"/>
      <c r="AL13" s="1083"/>
      <c r="AM13" s="1083"/>
      <c r="AN13" s="1083"/>
      <c r="AO13" s="1083"/>
      <c r="AP13" s="1083"/>
      <c r="AQ13" s="1083"/>
      <c r="AR13" s="1083"/>
      <c r="AS13" s="1083"/>
      <c r="AT13" s="1083"/>
      <c r="AU13" s="1084"/>
      <c r="AV13" s="1084"/>
      <c r="AW13" s="1084"/>
      <c r="AX13" s="1084"/>
      <c r="AY13" s="1085"/>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2"/>
      <c r="AL14" s="1083"/>
      <c r="AM14" s="1083"/>
      <c r="AN14" s="1083"/>
      <c r="AO14" s="1083"/>
      <c r="AP14" s="1083"/>
      <c r="AQ14" s="1083"/>
      <c r="AR14" s="1083"/>
      <c r="AS14" s="1083"/>
      <c r="AT14" s="1083"/>
      <c r="AU14" s="1084"/>
      <c r="AV14" s="1084"/>
      <c r="AW14" s="1084"/>
      <c r="AX14" s="1084"/>
      <c r="AY14" s="1085"/>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2"/>
      <c r="AL15" s="1083"/>
      <c r="AM15" s="1083"/>
      <c r="AN15" s="1083"/>
      <c r="AO15" s="1083"/>
      <c r="AP15" s="1083"/>
      <c r="AQ15" s="1083"/>
      <c r="AR15" s="1083"/>
      <c r="AS15" s="1083"/>
      <c r="AT15" s="1083"/>
      <c r="AU15" s="1084"/>
      <c r="AV15" s="1084"/>
      <c r="AW15" s="1084"/>
      <c r="AX15" s="1084"/>
      <c r="AY15" s="1085"/>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2"/>
      <c r="AL16" s="1083"/>
      <c r="AM16" s="1083"/>
      <c r="AN16" s="1083"/>
      <c r="AO16" s="1083"/>
      <c r="AP16" s="1083"/>
      <c r="AQ16" s="1083"/>
      <c r="AR16" s="1083"/>
      <c r="AS16" s="1083"/>
      <c r="AT16" s="1083"/>
      <c r="AU16" s="1084"/>
      <c r="AV16" s="1084"/>
      <c r="AW16" s="1084"/>
      <c r="AX16" s="1084"/>
      <c r="AY16" s="1085"/>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2"/>
      <c r="AL17" s="1083"/>
      <c r="AM17" s="1083"/>
      <c r="AN17" s="1083"/>
      <c r="AO17" s="1083"/>
      <c r="AP17" s="1083"/>
      <c r="AQ17" s="1083"/>
      <c r="AR17" s="1083"/>
      <c r="AS17" s="1083"/>
      <c r="AT17" s="1083"/>
      <c r="AU17" s="1084"/>
      <c r="AV17" s="1084"/>
      <c r="AW17" s="1084"/>
      <c r="AX17" s="1084"/>
      <c r="AY17" s="1085"/>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2"/>
      <c r="AL18" s="1083"/>
      <c r="AM18" s="1083"/>
      <c r="AN18" s="1083"/>
      <c r="AO18" s="1083"/>
      <c r="AP18" s="1083"/>
      <c r="AQ18" s="1083"/>
      <c r="AR18" s="1083"/>
      <c r="AS18" s="1083"/>
      <c r="AT18" s="1083"/>
      <c r="AU18" s="1084"/>
      <c r="AV18" s="1084"/>
      <c r="AW18" s="1084"/>
      <c r="AX18" s="1084"/>
      <c r="AY18" s="1085"/>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2"/>
      <c r="AL19" s="1083"/>
      <c r="AM19" s="1083"/>
      <c r="AN19" s="1083"/>
      <c r="AO19" s="1083"/>
      <c r="AP19" s="1083"/>
      <c r="AQ19" s="1083"/>
      <c r="AR19" s="1083"/>
      <c r="AS19" s="1083"/>
      <c r="AT19" s="1083"/>
      <c r="AU19" s="1084"/>
      <c r="AV19" s="1084"/>
      <c r="AW19" s="1084"/>
      <c r="AX19" s="1084"/>
      <c r="AY19" s="1085"/>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2"/>
      <c r="AL20" s="1083"/>
      <c r="AM20" s="1083"/>
      <c r="AN20" s="1083"/>
      <c r="AO20" s="1083"/>
      <c r="AP20" s="1083"/>
      <c r="AQ20" s="1083"/>
      <c r="AR20" s="1083"/>
      <c r="AS20" s="1083"/>
      <c r="AT20" s="1083"/>
      <c r="AU20" s="1084"/>
      <c r="AV20" s="1084"/>
      <c r="AW20" s="1084"/>
      <c r="AX20" s="1084"/>
      <c r="AY20" s="1085"/>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2"/>
      <c r="AL21" s="1083"/>
      <c r="AM21" s="1083"/>
      <c r="AN21" s="1083"/>
      <c r="AO21" s="1083"/>
      <c r="AP21" s="1083"/>
      <c r="AQ21" s="1083"/>
      <c r="AR21" s="1083"/>
      <c r="AS21" s="1083"/>
      <c r="AT21" s="1083"/>
      <c r="AU21" s="1084"/>
      <c r="AV21" s="1084"/>
      <c r="AW21" s="1084"/>
      <c r="AX21" s="1084"/>
      <c r="AY21" s="1085"/>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5"/>
      <c r="R22" s="1076"/>
      <c r="S22" s="1076"/>
      <c r="T22" s="1076"/>
      <c r="U22" s="1076"/>
      <c r="V22" s="1076"/>
      <c r="W22" s="1076"/>
      <c r="X22" s="1076"/>
      <c r="Y22" s="1076"/>
      <c r="Z22" s="1076"/>
      <c r="AA22" s="1076"/>
      <c r="AB22" s="1076"/>
      <c r="AC22" s="1076"/>
      <c r="AD22" s="1076"/>
      <c r="AE22" s="1077"/>
      <c r="AF22" s="1035"/>
      <c r="AG22" s="1036"/>
      <c r="AH22" s="1036"/>
      <c r="AI22" s="1036"/>
      <c r="AJ22" s="1037"/>
      <c r="AK22" s="1078"/>
      <c r="AL22" s="1079"/>
      <c r="AM22" s="1079"/>
      <c r="AN22" s="1079"/>
      <c r="AO22" s="1079"/>
      <c r="AP22" s="1079"/>
      <c r="AQ22" s="1079"/>
      <c r="AR22" s="1079"/>
      <c r="AS22" s="1079"/>
      <c r="AT22" s="1079"/>
      <c r="AU22" s="1080"/>
      <c r="AV22" s="1080"/>
      <c r="AW22" s="1080"/>
      <c r="AX22" s="1080"/>
      <c r="AY22" s="1081"/>
      <c r="AZ22" s="1028" t="s">
        <v>395</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
      <c r="A23" s="240" t="s">
        <v>396</v>
      </c>
      <c r="B23" s="937" t="s">
        <v>397</v>
      </c>
      <c r="C23" s="938"/>
      <c r="D23" s="938"/>
      <c r="E23" s="938"/>
      <c r="F23" s="938"/>
      <c r="G23" s="938"/>
      <c r="H23" s="938"/>
      <c r="I23" s="938"/>
      <c r="J23" s="938"/>
      <c r="K23" s="938"/>
      <c r="L23" s="938"/>
      <c r="M23" s="938"/>
      <c r="N23" s="938"/>
      <c r="O23" s="938"/>
      <c r="P23" s="948"/>
      <c r="Q23" s="1069">
        <v>25475</v>
      </c>
      <c r="R23" s="1063"/>
      <c r="S23" s="1063"/>
      <c r="T23" s="1063"/>
      <c r="U23" s="1063"/>
      <c r="V23" s="1063">
        <v>24641</v>
      </c>
      <c r="W23" s="1063"/>
      <c r="X23" s="1063"/>
      <c r="Y23" s="1063"/>
      <c r="Z23" s="1063"/>
      <c r="AA23" s="1063">
        <v>834</v>
      </c>
      <c r="AB23" s="1063"/>
      <c r="AC23" s="1063"/>
      <c r="AD23" s="1063"/>
      <c r="AE23" s="1070"/>
      <c r="AF23" s="1071">
        <v>650</v>
      </c>
      <c r="AG23" s="1063"/>
      <c r="AH23" s="1063"/>
      <c r="AI23" s="1063"/>
      <c r="AJ23" s="1072"/>
      <c r="AK23" s="1073"/>
      <c r="AL23" s="1074"/>
      <c r="AM23" s="1074"/>
      <c r="AN23" s="1074"/>
      <c r="AO23" s="1074"/>
      <c r="AP23" s="1063">
        <v>26705</v>
      </c>
      <c r="AQ23" s="1063"/>
      <c r="AR23" s="1063"/>
      <c r="AS23" s="1063"/>
      <c r="AT23" s="1063"/>
      <c r="AU23" s="1064"/>
      <c r="AV23" s="1064"/>
      <c r="AW23" s="1064"/>
      <c r="AX23" s="1064"/>
      <c r="AY23" s="1065"/>
      <c r="AZ23" s="1066" t="s">
        <v>398</v>
      </c>
      <c r="BA23" s="1067"/>
      <c r="BB23" s="1067"/>
      <c r="BC23" s="1067"/>
      <c r="BD23" s="1068"/>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15">
      <c r="A24" s="1062" t="s">
        <v>399</v>
      </c>
      <c r="B24" s="1062"/>
      <c r="C24" s="1062"/>
      <c r="D24" s="1062"/>
      <c r="E24" s="1062"/>
      <c r="F24" s="1062"/>
      <c r="G24" s="1062"/>
      <c r="H24" s="1062"/>
      <c r="I24" s="1062"/>
      <c r="J24" s="1062"/>
      <c r="K24" s="1062"/>
      <c r="L24" s="1062"/>
      <c r="M24" s="1062"/>
      <c r="N24" s="1062"/>
      <c r="O24" s="1062"/>
      <c r="P24" s="1062"/>
      <c r="Q24" s="1062"/>
      <c r="R24" s="1062"/>
      <c r="S24" s="1062"/>
      <c r="T24" s="1062"/>
      <c r="U24" s="1062"/>
      <c r="V24" s="1062"/>
      <c r="W24" s="1062"/>
      <c r="X24" s="1062"/>
      <c r="Y24" s="1062"/>
      <c r="Z24" s="1062"/>
      <c r="AA24" s="1062"/>
      <c r="AB24" s="1062"/>
      <c r="AC24" s="1062"/>
      <c r="AD24" s="1062"/>
      <c r="AE24" s="1062"/>
      <c r="AF24" s="1062"/>
      <c r="AG24" s="1062"/>
      <c r="AH24" s="1062"/>
      <c r="AI24" s="1062"/>
      <c r="AJ24" s="1062"/>
      <c r="AK24" s="1062"/>
      <c r="AL24" s="1062"/>
      <c r="AM24" s="1062"/>
      <c r="AN24" s="1062"/>
      <c r="AO24" s="1062"/>
      <c r="AP24" s="1062"/>
      <c r="AQ24" s="1062"/>
      <c r="AR24" s="1062"/>
      <c r="AS24" s="1062"/>
      <c r="AT24" s="1062"/>
      <c r="AU24" s="1062"/>
      <c r="AV24" s="1062"/>
      <c r="AW24" s="1062"/>
      <c r="AX24" s="1062"/>
      <c r="AY24" s="1062"/>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
      <c r="A25" s="1061" t="s">
        <v>400</v>
      </c>
      <c r="B25" s="1061"/>
      <c r="C25" s="1061"/>
      <c r="D25" s="1061"/>
      <c r="E25" s="1061"/>
      <c r="F25" s="1061"/>
      <c r="G25" s="1061"/>
      <c r="H25" s="1061"/>
      <c r="I25" s="1061"/>
      <c r="J25" s="1061"/>
      <c r="K25" s="1061"/>
      <c r="L25" s="1061"/>
      <c r="M25" s="1061"/>
      <c r="N25" s="1061"/>
      <c r="O25" s="1061"/>
      <c r="P25" s="1061"/>
      <c r="Q25" s="1061"/>
      <c r="R25" s="1061"/>
      <c r="S25" s="1061"/>
      <c r="T25" s="1061"/>
      <c r="U25" s="1061"/>
      <c r="V25" s="1061"/>
      <c r="W25" s="1061"/>
      <c r="X25" s="1061"/>
      <c r="Y25" s="1061"/>
      <c r="Z25" s="1061"/>
      <c r="AA25" s="1061"/>
      <c r="AB25" s="1061"/>
      <c r="AC25" s="1061"/>
      <c r="AD25" s="1061"/>
      <c r="AE25" s="1061"/>
      <c r="AF25" s="1061"/>
      <c r="AG25" s="1061"/>
      <c r="AH25" s="1061"/>
      <c r="AI25" s="1061"/>
      <c r="AJ25" s="1061"/>
      <c r="AK25" s="1061"/>
      <c r="AL25" s="1061"/>
      <c r="AM25" s="1061"/>
      <c r="AN25" s="1061"/>
      <c r="AO25" s="1061"/>
      <c r="AP25" s="1061"/>
      <c r="AQ25" s="1061"/>
      <c r="AR25" s="1061"/>
      <c r="AS25" s="1061"/>
      <c r="AT25" s="1061"/>
      <c r="AU25" s="1061"/>
      <c r="AV25" s="1061"/>
      <c r="AW25" s="1061"/>
      <c r="AX25" s="1061"/>
      <c r="AY25" s="1061"/>
      <c r="AZ25" s="1061"/>
      <c r="BA25" s="1061"/>
      <c r="BB25" s="1061"/>
      <c r="BC25" s="1061"/>
      <c r="BD25" s="1061"/>
      <c r="BE25" s="1061"/>
      <c r="BF25" s="1061"/>
      <c r="BG25" s="1061"/>
      <c r="BH25" s="1061"/>
      <c r="BI25" s="1061"/>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15">
      <c r="A26" s="995" t="s">
        <v>376</v>
      </c>
      <c r="B26" s="996"/>
      <c r="C26" s="996"/>
      <c r="D26" s="996"/>
      <c r="E26" s="996"/>
      <c r="F26" s="996"/>
      <c r="G26" s="996"/>
      <c r="H26" s="996"/>
      <c r="I26" s="996"/>
      <c r="J26" s="996"/>
      <c r="K26" s="996"/>
      <c r="L26" s="996"/>
      <c r="M26" s="996"/>
      <c r="N26" s="996"/>
      <c r="O26" s="996"/>
      <c r="P26" s="997"/>
      <c r="Q26" s="1001" t="s">
        <v>401</v>
      </c>
      <c r="R26" s="1002"/>
      <c r="S26" s="1002"/>
      <c r="T26" s="1002"/>
      <c r="U26" s="1003"/>
      <c r="V26" s="1001" t="s">
        <v>402</v>
      </c>
      <c r="W26" s="1002"/>
      <c r="X26" s="1002"/>
      <c r="Y26" s="1002"/>
      <c r="Z26" s="1003"/>
      <c r="AA26" s="1001" t="s">
        <v>403</v>
      </c>
      <c r="AB26" s="1002"/>
      <c r="AC26" s="1002"/>
      <c r="AD26" s="1002"/>
      <c r="AE26" s="1002"/>
      <c r="AF26" s="1057" t="s">
        <v>404</v>
      </c>
      <c r="AG26" s="1008"/>
      <c r="AH26" s="1008"/>
      <c r="AI26" s="1008"/>
      <c r="AJ26" s="1058"/>
      <c r="AK26" s="1002" t="s">
        <v>405</v>
      </c>
      <c r="AL26" s="1002"/>
      <c r="AM26" s="1002"/>
      <c r="AN26" s="1002"/>
      <c r="AO26" s="1003"/>
      <c r="AP26" s="1001" t="s">
        <v>406</v>
      </c>
      <c r="AQ26" s="1002"/>
      <c r="AR26" s="1002"/>
      <c r="AS26" s="1002"/>
      <c r="AT26" s="1003"/>
      <c r="AU26" s="1001" t="s">
        <v>407</v>
      </c>
      <c r="AV26" s="1002"/>
      <c r="AW26" s="1002"/>
      <c r="AX26" s="1002"/>
      <c r="AY26" s="1003"/>
      <c r="AZ26" s="1001" t="s">
        <v>408</v>
      </c>
      <c r="BA26" s="1002"/>
      <c r="BB26" s="1002"/>
      <c r="BC26" s="1002"/>
      <c r="BD26" s="1003"/>
      <c r="BE26" s="1001" t="s">
        <v>383</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9"/>
      <c r="AG27" s="1011"/>
      <c r="AH27" s="1011"/>
      <c r="AI27" s="1011"/>
      <c r="AJ27" s="1060"/>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15">
      <c r="A28" s="242">
        <v>1</v>
      </c>
      <c r="B28" s="1049" t="s">
        <v>409</v>
      </c>
      <c r="C28" s="1050"/>
      <c r="D28" s="1050"/>
      <c r="E28" s="1050"/>
      <c r="F28" s="1050"/>
      <c r="G28" s="1050"/>
      <c r="H28" s="1050"/>
      <c r="I28" s="1050"/>
      <c r="J28" s="1050"/>
      <c r="K28" s="1050"/>
      <c r="L28" s="1050"/>
      <c r="M28" s="1050"/>
      <c r="N28" s="1050"/>
      <c r="O28" s="1050"/>
      <c r="P28" s="1051"/>
      <c r="Q28" s="1052">
        <v>5151</v>
      </c>
      <c r="R28" s="1053"/>
      <c r="S28" s="1053"/>
      <c r="T28" s="1053"/>
      <c r="U28" s="1053"/>
      <c r="V28" s="1053">
        <v>5065</v>
      </c>
      <c r="W28" s="1053"/>
      <c r="X28" s="1053"/>
      <c r="Y28" s="1053"/>
      <c r="Z28" s="1053"/>
      <c r="AA28" s="1053">
        <v>87</v>
      </c>
      <c r="AB28" s="1053"/>
      <c r="AC28" s="1053"/>
      <c r="AD28" s="1053"/>
      <c r="AE28" s="1054"/>
      <c r="AF28" s="1055">
        <v>87</v>
      </c>
      <c r="AG28" s="1053"/>
      <c r="AH28" s="1053"/>
      <c r="AI28" s="1053"/>
      <c r="AJ28" s="1056"/>
      <c r="AK28" s="1042">
        <v>390</v>
      </c>
      <c r="AL28" s="1043"/>
      <c r="AM28" s="1043"/>
      <c r="AN28" s="1043"/>
      <c r="AO28" s="1043"/>
      <c r="AP28" s="1043" t="s">
        <v>593</v>
      </c>
      <c r="AQ28" s="1044"/>
      <c r="AR28" s="1044"/>
      <c r="AS28" s="1044"/>
      <c r="AT28" s="1045"/>
      <c r="AU28" s="1043" t="s">
        <v>593</v>
      </c>
      <c r="AV28" s="1043"/>
      <c r="AW28" s="1043"/>
      <c r="AX28" s="1043"/>
      <c r="AY28" s="1043"/>
      <c r="AZ28" s="1046" t="s">
        <v>599</v>
      </c>
      <c r="BA28" s="1046"/>
      <c r="BB28" s="1046"/>
      <c r="BC28" s="1046"/>
      <c r="BD28" s="1046"/>
      <c r="BE28" s="1047"/>
      <c r="BF28" s="1047"/>
      <c r="BG28" s="1047"/>
      <c r="BH28" s="1047"/>
      <c r="BI28" s="1048"/>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15">
      <c r="A29" s="242">
        <v>2</v>
      </c>
      <c r="B29" s="1030" t="s">
        <v>410</v>
      </c>
      <c r="C29" s="1031"/>
      <c r="D29" s="1031"/>
      <c r="E29" s="1031"/>
      <c r="F29" s="1031"/>
      <c r="G29" s="1031"/>
      <c r="H29" s="1031"/>
      <c r="I29" s="1031"/>
      <c r="J29" s="1031"/>
      <c r="K29" s="1031"/>
      <c r="L29" s="1031"/>
      <c r="M29" s="1031"/>
      <c r="N29" s="1031"/>
      <c r="O29" s="1031"/>
      <c r="P29" s="1032"/>
      <c r="Q29" s="1038">
        <v>650</v>
      </c>
      <c r="R29" s="1039"/>
      <c r="S29" s="1039"/>
      <c r="T29" s="1039"/>
      <c r="U29" s="1039"/>
      <c r="V29" s="1039">
        <v>648</v>
      </c>
      <c r="W29" s="1039"/>
      <c r="X29" s="1039"/>
      <c r="Y29" s="1039"/>
      <c r="Z29" s="1039"/>
      <c r="AA29" s="1039">
        <v>2</v>
      </c>
      <c r="AB29" s="1039"/>
      <c r="AC29" s="1039"/>
      <c r="AD29" s="1039"/>
      <c r="AE29" s="1040"/>
      <c r="AF29" s="1035">
        <v>2</v>
      </c>
      <c r="AG29" s="1036"/>
      <c r="AH29" s="1036"/>
      <c r="AI29" s="1036"/>
      <c r="AJ29" s="1037"/>
      <c r="AK29" s="980">
        <v>166</v>
      </c>
      <c r="AL29" s="971"/>
      <c r="AM29" s="971"/>
      <c r="AN29" s="971"/>
      <c r="AO29" s="971"/>
      <c r="AP29" s="971" t="s">
        <v>593</v>
      </c>
      <c r="AQ29" s="971"/>
      <c r="AR29" s="971"/>
      <c r="AS29" s="971"/>
      <c r="AT29" s="971"/>
      <c r="AU29" s="971" t="s">
        <v>593</v>
      </c>
      <c r="AV29" s="971"/>
      <c r="AW29" s="971"/>
      <c r="AX29" s="971"/>
      <c r="AY29" s="971"/>
      <c r="AZ29" s="1041" t="s">
        <v>599</v>
      </c>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15">
      <c r="A30" s="242">
        <v>3</v>
      </c>
      <c r="B30" s="1030" t="s">
        <v>411</v>
      </c>
      <c r="C30" s="1031"/>
      <c r="D30" s="1031"/>
      <c r="E30" s="1031"/>
      <c r="F30" s="1031"/>
      <c r="G30" s="1031"/>
      <c r="H30" s="1031"/>
      <c r="I30" s="1031"/>
      <c r="J30" s="1031"/>
      <c r="K30" s="1031"/>
      <c r="L30" s="1031"/>
      <c r="M30" s="1031"/>
      <c r="N30" s="1031"/>
      <c r="O30" s="1031"/>
      <c r="P30" s="1032"/>
      <c r="Q30" s="1038">
        <v>4143</v>
      </c>
      <c r="R30" s="1039"/>
      <c r="S30" s="1039"/>
      <c r="T30" s="1039"/>
      <c r="U30" s="1039"/>
      <c r="V30" s="1039">
        <v>4030</v>
      </c>
      <c r="W30" s="1039"/>
      <c r="X30" s="1039"/>
      <c r="Y30" s="1039"/>
      <c r="Z30" s="1039"/>
      <c r="AA30" s="1039">
        <v>113</v>
      </c>
      <c r="AB30" s="1039"/>
      <c r="AC30" s="1039"/>
      <c r="AD30" s="1039"/>
      <c r="AE30" s="1040"/>
      <c r="AF30" s="1035">
        <v>113</v>
      </c>
      <c r="AG30" s="1036"/>
      <c r="AH30" s="1036"/>
      <c r="AI30" s="1036"/>
      <c r="AJ30" s="1037"/>
      <c r="AK30" s="980">
        <v>605</v>
      </c>
      <c r="AL30" s="971"/>
      <c r="AM30" s="971"/>
      <c r="AN30" s="971"/>
      <c r="AO30" s="971"/>
      <c r="AP30" s="971" t="s">
        <v>593</v>
      </c>
      <c r="AQ30" s="971"/>
      <c r="AR30" s="971"/>
      <c r="AS30" s="971"/>
      <c r="AT30" s="971"/>
      <c r="AU30" s="971" t="s">
        <v>593</v>
      </c>
      <c r="AV30" s="971"/>
      <c r="AW30" s="971"/>
      <c r="AX30" s="971"/>
      <c r="AY30" s="971"/>
      <c r="AZ30" s="1041" t="s">
        <v>599</v>
      </c>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15">
      <c r="A31" s="242">
        <v>4</v>
      </c>
      <c r="B31" s="1030" t="s">
        <v>412</v>
      </c>
      <c r="C31" s="1031"/>
      <c r="D31" s="1031"/>
      <c r="E31" s="1031"/>
      <c r="F31" s="1031"/>
      <c r="G31" s="1031"/>
      <c r="H31" s="1031"/>
      <c r="I31" s="1031"/>
      <c r="J31" s="1031"/>
      <c r="K31" s="1031"/>
      <c r="L31" s="1031"/>
      <c r="M31" s="1031"/>
      <c r="N31" s="1031"/>
      <c r="O31" s="1031"/>
      <c r="P31" s="1032"/>
      <c r="Q31" s="1038">
        <v>10</v>
      </c>
      <c r="R31" s="1039"/>
      <c r="S31" s="1039"/>
      <c r="T31" s="1039"/>
      <c r="U31" s="1039"/>
      <c r="V31" s="1039">
        <v>8</v>
      </c>
      <c r="W31" s="1039"/>
      <c r="X31" s="1039"/>
      <c r="Y31" s="1039"/>
      <c r="Z31" s="1039"/>
      <c r="AA31" s="1039">
        <v>2</v>
      </c>
      <c r="AB31" s="1039"/>
      <c r="AC31" s="1039"/>
      <c r="AD31" s="1039"/>
      <c r="AE31" s="1040"/>
      <c r="AF31" s="1035">
        <v>2</v>
      </c>
      <c r="AG31" s="1036"/>
      <c r="AH31" s="1036"/>
      <c r="AI31" s="1036"/>
      <c r="AJ31" s="1037"/>
      <c r="AK31" s="980" t="s">
        <v>599</v>
      </c>
      <c r="AL31" s="971"/>
      <c r="AM31" s="971"/>
      <c r="AN31" s="971"/>
      <c r="AO31" s="971"/>
      <c r="AP31" s="971" t="s">
        <v>593</v>
      </c>
      <c r="AQ31" s="971"/>
      <c r="AR31" s="971"/>
      <c r="AS31" s="971"/>
      <c r="AT31" s="971"/>
      <c r="AU31" s="971" t="s">
        <v>593</v>
      </c>
      <c r="AV31" s="971"/>
      <c r="AW31" s="971"/>
      <c r="AX31" s="971"/>
      <c r="AY31" s="971"/>
      <c r="AZ31" s="1041" t="s">
        <v>599</v>
      </c>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15">
      <c r="A32" s="242">
        <v>5</v>
      </c>
      <c r="B32" s="1030" t="s">
        <v>413</v>
      </c>
      <c r="C32" s="1031"/>
      <c r="D32" s="1031"/>
      <c r="E32" s="1031"/>
      <c r="F32" s="1031"/>
      <c r="G32" s="1031"/>
      <c r="H32" s="1031"/>
      <c r="I32" s="1031"/>
      <c r="J32" s="1031"/>
      <c r="K32" s="1031"/>
      <c r="L32" s="1031"/>
      <c r="M32" s="1031"/>
      <c r="N32" s="1031"/>
      <c r="O32" s="1031"/>
      <c r="P32" s="1032"/>
      <c r="Q32" s="1038">
        <v>814</v>
      </c>
      <c r="R32" s="1039"/>
      <c r="S32" s="1039"/>
      <c r="T32" s="1039"/>
      <c r="U32" s="1039"/>
      <c r="V32" s="1039">
        <v>791</v>
      </c>
      <c r="W32" s="1039"/>
      <c r="X32" s="1039"/>
      <c r="Y32" s="1039"/>
      <c r="Z32" s="1039"/>
      <c r="AA32" s="1039">
        <v>23</v>
      </c>
      <c r="AB32" s="1039"/>
      <c r="AC32" s="1039"/>
      <c r="AD32" s="1039"/>
      <c r="AE32" s="1040"/>
      <c r="AF32" s="1035">
        <v>901</v>
      </c>
      <c r="AG32" s="1036"/>
      <c r="AH32" s="1036"/>
      <c r="AI32" s="1036"/>
      <c r="AJ32" s="1037"/>
      <c r="AK32" s="980">
        <v>27</v>
      </c>
      <c r="AL32" s="971"/>
      <c r="AM32" s="971"/>
      <c r="AN32" s="971"/>
      <c r="AO32" s="971"/>
      <c r="AP32" s="971">
        <v>5612</v>
      </c>
      <c r="AQ32" s="971"/>
      <c r="AR32" s="971"/>
      <c r="AS32" s="971"/>
      <c r="AT32" s="971"/>
      <c r="AU32" s="971">
        <v>269</v>
      </c>
      <c r="AV32" s="971"/>
      <c r="AW32" s="971"/>
      <c r="AX32" s="971"/>
      <c r="AY32" s="971"/>
      <c r="AZ32" s="1041" t="s">
        <v>599</v>
      </c>
      <c r="BA32" s="1041"/>
      <c r="BB32" s="1041"/>
      <c r="BC32" s="1041"/>
      <c r="BD32" s="1041"/>
      <c r="BE32" s="972" t="s">
        <v>414</v>
      </c>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15">
      <c r="A33" s="242">
        <v>6</v>
      </c>
      <c r="B33" s="1030" t="s">
        <v>415</v>
      </c>
      <c r="C33" s="1031"/>
      <c r="D33" s="1031"/>
      <c r="E33" s="1031"/>
      <c r="F33" s="1031"/>
      <c r="G33" s="1031"/>
      <c r="H33" s="1031"/>
      <c r="I33" s="1031"/>
      <c r="J33" s="1031"/>
      <c r="K33" s="1031"/>
      <c r="L33" s="1031"/>
      <c r="M33" s="1031"/>
      <c r="N33" s="1031"/>
      <c r="O33" s="1031"/>
      <c r="P33" s="1032"/>
      <c r="Q33" s="1038">
        <v>1160</v>
      </c>
      <c r="R33" s="1039"/>
      <c r="S33" s="1039"/>
      <c r="T33" s="1039"/>
      <c r="U33" s="1039"/>
      <c r="V33" s="1039">
        <v>1072</v>
      </c>
      <c r="W33" s="1039"/>
      <c r="X33" s="1039"/>
      <c r="Y33" s="1039"/>
      <c r="Z33" s="1039"/>
      <c r="AA33" s="1039">
        <v>88</v>
      </c>
      <c r="AB33" s="1039"/>
      <c r="AC33" s="1039"/>
      <c r="AD33" s="1039"/>
      <c r="AE33" s="1040"/>
      <c r="AF33" s="1035">
        <v>278</v>
      </c>
      <c r="AG33" s="1036"/>
      <c r="AH33" s="1036"/>
      <c r="AI33" s="1036"/>
      <c r="AJ33" s="1037"/>
      <c r="AK33" s="980">
        <v>217</v>
      </c>
      <c r="AL33" s="971"/>
      <c r="AM33" s="971"/>
      <c r="AN33" s="971"/>
      <c r="AO33" s="971"/>
      <c r="AP33" s="971">
        <v>8624</v>
      </c>
      <c r="AQ33" s="971"/>
      <c r="AR33" s="971"/>
      <c r="AS33" s="971"/>
      <c r="AT33" s="971"/>
      <c r="AU33" s="971">
        <v>6287</v>
      </c>
      <c r="AV33" s="971"/>
      <c r="AW33" s="971"/>
      <c r="AX33" s="971"/>
      <c r="AY33" s="971"/>
      <c r="AZ33" s="1041" t="s">
        <v>599</v>
      </c>
      <c r="BA33" s="1041"/>
      <c r="BB33" s="1041"/>
      <c r="BC33" s="1041"/>
      <c r="BD33" s="1041"/>
      <c r="BE33" s="972" t="s">
        <v>416</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15">
      <c r="A34" s="242">
        <v>7</v>
      </c>
      <c r="B34" s="1030" t="s">
        <v>417</v>
      </c>
      <c r="C34" s="1031"/>
      <c r="D34" s="1031"/>
      <c r="E34" s="1031"/>
      <c r="F34" s="1031"/>
      <c r="G34" s="1031"/>
      <c r="H34" s="1031"/>
      <c r="I34" s="1031"/>
      <c r="J34" s="1031"/>
      <c r="K34" s="1031"/>
      <c r="L34" s="1031"/>
      <c r="M34" s="1031"/>
      <c r="N34" s="1031"/>
      <c r="O34" s="1031"/>
      <c r="P34" s="1032"/>
      <c r="Q34" s="1038">
        <v>330</v>
      </c>
      <c r="R34" s="1039"/>
      <c r="S34" s="1039"/>
      <c r="T34" s="1039"/>
      <c r="U34" s="1039"/>
      <c r="V34" s="1039">
        <v>320</v>
      </c>
      <c r="W34" s="1039"/>
      <c r="X34" s="1039"/>
      <c r="Y34" s="1039"/>
      <c r="Z34" s="1039"/>
      <c r="AA34" s="1039">
        <v>10</v>
      </c>
      <c r="AB34" s="1039"/>
      <c r="AC34" s="1039"/>
      <c r="AD34" s="1039"/>
      <c r="AE34" s="1040"/>
      <c r="AF34" s="1035">
        <v>10</v>
      </c>
      <c r="AG34" s="1036"/>
      <c r="AH34" s="1036"/>
      <c r="AI34" s="1036"/>
      <c r="AJ34" s="1037"/>
      <c r="AK34" s="980">
        <v>236</v>
      </c>
      <c r="AL34" s="971"/>
      <c r="AM34" s="971"/>
      <c r="AN34" s="971"/>
      <c r="AO34" s="971"/>
      <c r="AP34" s="971">
        <v>2330</v>
      </c>
      <c r="AQ34" s="971"/>
      <c r="AR34" s="971"/>
      <c r="AS34" s="971"/>
      <c r="AT34" s="971"/>
      <c r="AU34" s="971">
        <v>2330</v>
      </c>
      <c r="AV34" s="971"/>
      <c r="AW34" s="971"/>
      <c r="AX34" s="971"/>
      <c r="AY34" s="971"/>
      <c r="AZ34" s="1041" t="s">
        <v>599</v>
      </c>
      <c r="BA34" s="1041"/>
      <c r="BB34" s="1041"/>
      <c r="BC34" s="1041"/>
      <c r="BD34" s="1041"/>
      <c r="BE34" s="972" t="s">
        <v>418</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15">
      <c r="A35" s="242">
        <v>8</v>
      </c>
      <c r="B35" s="1030" t="s">
        <v>419</v>
      </c>
      <c r="C35" s="1031"/>
      <c r="D35" s="1031"/>
      <c r="E35" s="1031"/>
      <c r="F35" s="1031"/>
      <c r="G35" s="1031"/>
      <c r="H35" s="1031"/>
      <c r="I35" s="1031"/>
      <c r="J35" s="1031"/>
      <c r="K35" s="1031"/>
      <c r="L35" s="1031"/>
      <c r="M35" s="1031"/>
      <c r="N35" s="1031"/>
      <c r="O35" s="1031"/>
      <c r="P35" s="1032"/>
      <c r="Q35" s="1038">
        <v>46</v>
      </c>
      <c r="R35" s="1039"/>
      <c r="S35" s="1039"/>
      <c r="T35" s="1039"/>
      <c r="U35" s="1039"/>
      <c r="V35" s="1039">
        <v>42</v>
      </c>
      <c r="W35" s="1039"/>
      <c r="X35" s="1039"/>
      <c r="Y35" s="1039"/>
      <c r="Z35" s="1039"/>
      <c r="AA35" s="1039">
        <v>4</v>
      </c>
      <c r="AB35" s="1039"/>
      <c r="AC35" s="1039"/>
      <c r="AD35" s="1039"/>
      <c r="AE35" s="1040"/>
      <c r="AF35" s="1035">
        <v>4</v>
      </c>
      <c r="AG35" s="1036"/>
      <c r="AH35" s="1036"/>
      <c r="AI35" s="1036"/>
      <c r="AJ35" s="1037"/>
      <c r="AK35" s="980">
        <v>34</v>
      </c>
      <c r="AL35" s="971"/>
      <c r="AM35" s="971"/>
      <c r="AN35" s="971"/>
      <c r="AO35" s="971"/>
      <c r="AP35" s="971">
        <v>134</v>
      </c>
      <c r="AQ35" s="971"/>
      <c r="AR35" s="971"/>
      <c r="AS35" s="971"/>
      <c r="AT35" s="971"/>
      <c r="AU35" s="971">
        <v>134</v>
      </c>
      <c r="AV35" s="971"/>
      <c r="AW35" s="971"/>
      <c r="AX35" s="971"/>
      <c r="AY35" s="971"/>
      <c r="AZ35" s="1041" t="s">
        <v>599</v>
      </c>
      <c r="BA35" s="1041"/>
      <c r="BB35" s="1041"/>
      <c r="BC35" s="1041"/>
      <c r="BD35" s="1041"/>
      <c r="BE35" s="972" t="s">
        <v>418</v>
      </c>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420</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
      <c r="A63" s="240" t="s">
        <v>396</v>
      </c>
      <c r="B63" s="937" t="s">
        <v>421</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1397</v>
      </c>
      <c r="AG63" s="959"/>
      <c r="AH63" s="959"/>
      <c r="AI63" s="959"/>
      <c r="AJ63" s="1022"/>
      <c r="AK63" s="1023"/>
      <c r="AL63" s="963"/>
      <c r="AM63" s="963"/>
      <c r="AN63" s="963"/>
      <c r="AO63" s="963"/>
      <c r="AP63" s="959">
        <v>16700</v>
      </c>
      <c r="AQ63" s="959"/>
      <c r="AR63" s="959"/>
      <c r="AS63" s="959"/>
      <c r="AT63" s="959"/>
      <c r="AU63" s="959">
        <v>9020</v>
      </c>
      <c r="AV63" s="959"/>
      <c r="AW63" s="959"/>
      <c r="AX63" s="959"/>
      <c r="AY63" s="959"/>
      <c r="AZ63" s="1017"/>
      <c r="BA63" s="1017"/>
      <c r="BB63" s="1017"/>
      <c r="BC63" s="1017"/>
      <c r="BD63" s="1017"/>
      <c r="BE63" s="960"/>
      <c r="BF63" s="960"/>
      <c r="BG63" s="960"/>
      <c r="BH63" s="960"/>
      <c r="BI63" s="961"/>
      <c r="BJ63" s="1018" t="s">
        <v>138</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
      <c r="A65" s="232" t="s">
        <v>422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15">
      <c r="A66" s="995" t="s">
        <v>423</v>
      </c>
      <c r="B66" s="996"/>
      <c r="C66" s="996"/>
      <c r="D66" s="996"/>
      <c r="E66" s="996"/>
      <c r="F66" s="996"/>
      <c r="G66" s="996"/>
      <c r="H66" s="996"/>
      <c r="I66" s="996"/>
      <c r="J66" s="996"/>
      <c r="K66" s="996"/>
      <c r="L66" s="996"/>
      <c r="M66" s="996"/>
      <c r="N66" s="996"/>
      <c r="O66" s="996"/>
      <c r="P66" s="997"/>
      <c r="Q66" s="1001" t="s">
        <v>401</v>
      </c>
      <c r="R66" s="1002"/>
      <c r="S66" s="1002"/>
      <c r="T66" s="1002"/>
      <c r="U66" s="1003"/>
      <c r="V66" s="1001" t="s">
        <v>424</v>
      </c>
      <c r="W66" s="1002"/>
      <c r="X66" s="1002"/>
      <c r="Y66" s="1002"/>
      <c r="Z66" s="1003"/>
      <c r="AA66" s="1001" t="s">
        <v>425</v>
      </c>
      <c r="AB66" s="1002"/>
      <c r="AC66" s="1002"/>
      <c r="AD66" s="1002"/>
      <c r="AE66" s="1003"/>
      <c r="AF66" s="1007" t="s">
        <v>426</v>
      </c>
      <c r="AG66" s="1008"/>
      <c r="AH66" s="1008"/>
      <c r="AI66" s="1008"/>
      <c r="AJ66" s="1009"/>
      <c r="AK66" s="1001" t="s">
        <v>427</v>
      </c>
      <c r="AL66" s="996"/>
      <c r="AM66" s="996"/>
      <c r="AN66" s="996"/>
      <c r="AO66" s="997"/>
      <c r="AP66" s="1001" t="s">
        <v>428</v>
      </c>
      <c r="AQ66" s="1002"/>
      <c r="AR66" s="1002"/>
      <c r="AS66" s="1002"/>
      <c r="AT66" s="1003"/>
      <c r="AU66" s="1001" t="s">
        <v>429</v>
      </c>
      <c r="AV66" s="1002"/>
      <c r="AW66" s="1002"/>
      <c r="AX66" s="1002"/>
      <c r="AY66" s="1003"/>
      <c r="AZ66" s="1001" t="s">
        <v>383</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585</v>
      </c>
      <c r="C68" s="986"/>
      <c r="D68" s="986"/>
      <c r="E68" s="986"/>
      <c r="F68" s="986"/>
      <c r="G68" s="986"/>
      <c r="H68" s="986"/>
      <c r="I68" s="986"/>
      <c r="J68" s="986"/>
      <c r="K68" s="986"/>
      <c r="L68" s="986"/>
      <c r="M68" s="986"/>
      <c r="N68" s="986"/>
      <c r="O68" s="986"/>
      <c r="P68" s="987"/>
      <c r="Q68" s="988">
        <v>1571</v>
      </c>
      <c r="R68" s="982"/>
      <c r="S68" s="982"/>
      <c r="T68" s="982"/>
      <c r="U68" s="982"/>
      <c r="V68" s="982">
        <v>1476</v>
      </c>
      <c r="W68" s="982"/>
      <c r="X68" s="982"/>
      <c r="Y68" s="982"/>
      <c r="Z68" s="982"/>
      <c r="AA68" s="982">
        <v>95</v>
      </c>
      <c r="AB68" s="982"/>
      <c r="AC68" s="982"/>
      <c r="AD68" s="982"/>
      <c r="AE68" s="982"/>
      <c r="AF68" s="982">
        <v>1809</v>
      </c>
      <c r="AG68" s="982"/>
      <c r="AH68" s="982"/>
      <c r="AI68" s="982"/>
      <c r="AJ68" s="982"/>
      <c r="AK68" s="982">
        <v>9</v>
      </c>
      <c r="AL68" s="982"/>
      <c r="AM68" s="982"/>
      <c r="AN68" s="982"/>
      <c r="AO68" s="982"/>
      <c r="AP68" s="982">
        <v>1947</v>
      </c>
      <c r="AQ68" s="982"/>
      <c r="AR68" s="982"/>
      <c r="AS68" s="982"/>
      <c r="AT68" s="982"/>
      <c r="AU68" s="982" t="s">
        <v>599</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586</v>
      </c>
      <c r="C69" s="975"/>
      <c r="D69" s="975"/>
      <c r="E69" s="975"/>
      <c r="F69" s="975"/>
      <c r="G69" s="975"/>
      <c r="H69" s="975"/>
      <c r="I69" s="975"/>
      <c r="J69" s="975"/>
      <c r="K69" s="975"/>
      <c r="L69" s="975"/>
      <c r="M69" s="975"/>
      <c r="N69" s="975"/>
      <c r="O69" s="975"/>
      <c r="P69" s="976"/>
      <c r="Q69" s="977">
        <v>318</v>
      </c>
      <c r="R69" s="971"/>
      <c r="S69" s="971"/>
      <c r="T69" s="971"/>
      <c r="U69" s="971"/>
      <c r="V69" s="971">
        <v>287</v>
      </c>
      <c r="W69" s="971"/>
      <c r="X69" s="971"/>
      <c r="Y69" s="971"/>
      <c r="Z69" s="971"/>
      <c r="AA69" s="971">
        <v>31</v>
      </c>
      <c r="AB69" s="971"/>
      <c r="AC69" s="971"/>
      <c r="AD69" s="971"/>
      <c r="AE69" s="971"/>
      <c r="AF69" s="971">
        <v>31</v>
      </c>
      <c r="AG69" s="971"/>
      <c r="AH69" s="971"/>
      <c r="AI69" s="971"/>
      <c r="AJ69" s="971"/>
      <c r="AK69" s="971" t="s">
        <v>599</v>
      </c>
      <c r="AL69" s="971"/>
      <c r="AM69" s="971"/>
      <c r="AN69" s="971"/>
      <c r="AO69" s="971"/>
      <c r="AP69" s="971" t="s">
        <v>599</v>
      </c>
      <c r="AQ69" s="971"/>
      <c r="AR69" s="971"/>
      <c r="AS69" s="971"/>
      <c r="AT69" s="971"/>
      <c r="AU69" s="971" t="s">
        <v>599</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587</v>
      </c>
      <c r="C70" s="975"/>
      <c r="D70" s="975"/>
      <c r="E70" s="975"/>
      <c r="F70" s="975"/>
      <c r="G70" s="975"/>
      <c r="H70" s="975"/>
      <c r="I70" s="975"/>
      <c r="J70" s="975"/>
      <c r="K70" s="975"/>
      <c r="L70" s="975"/>
      <c r="M70" s="975"/>
      <c r="N70" s="975"/>
      <c r="O70" s="975"/>
      <c r="P70" s="976"/>
      <c r="Q70" s="977">
        <v>495</v>
      </c>
      <c r="R70" s="971"/>
      <c r="S70" s="971"/>
      <c r="T70" s="971"/>
      <c r="U70" s="971"/>
      <c r="V70" s="971">
        <v>442</v>
      </c>
      <c r="W70" s="971"/>
      <c r="X70" s="971"/>
      <c r="Y70" s="971"/>
      <c r="Z70" s="971"/>
      <c r="AA70" s="971">
        <v>53</v>
      </c>
      <c r="AB70" s="971"/>
      <c r="AC70" s="971"/>
      <c r="AD70" s="971"/>
      <c r="AE70" s="971"/>
      <c r="AF70" s="971">
        <v>53</v>
      </c>
      <c r="AG70" s="971"/>
      <c r="AH70" s="971"/>
      <c r="AI70" s="971"/>
      <c r="AJ70" s="971"/>
      <c r="AK70" s="971" t="s">
        <v>599</v>
      </c>
      <c r="AL70" s="971"/>
      <c r="AM70" s="971"/>
      <c r="AN70" s="971"/>
      <c r="AO70" s="971"/>
      <c r="AP70" s="971" t="s">
        <v>599</v>
      </c>
      <c r="AQ70" s="971"/>
      <c r="AR70" s="971"/>
      <c r="AS70" s="971"/>
      <c r="AT70" s="971"/>
      <c r="AU70" s="971" t="s">
        <v>599</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588</v>
      </c>
      <c r="C71" s="975"/>
      <c r="D71" s="975"/>
      <c r="E71" s="975"/>
      <c r="F71" s="975"/>
      <c r="G71" s="975"/>
      <c r="H71" s="975"/>
      <c r="I71" s="975"/>
      <c r="J71" s="975"/>
      <c r="K71" s="975"/>
      <c r="L71" s="975"/>
      <c r="M71" s="975"/>
      <c r="N71" s="975"/>
      <c r="O71" s="975"/>
      <c r="P71" s="976"/>
      <c r="Q71" s="977">
        <v>2299</v>
      </c>
      <c r="R71" s="971"/>
      <c r="S71" s="971"/>
      <c r="T71" s="971"/>
      <c r="U71" s="971"/>
      <c r="V71" s="971">
        <v>2043</v>
      </c>
      <c r="W71" s="971"/>
      <c r="X71" s="971"/>
      <c r="Y71" s="971"/>
      <c r="Z71" s="971"/>
      <c r="AA71" s="971">
        <v>256</v>
      </c>
      <c r="AB71" s="971"/>
      <c r="AC71" s="971"/>
      <c r="AD71" s="971"/>
      <c r="AE71" s="971"/>
      <c r="AF71" s="971">
        <v>195</v>
      </c>
      <c r="AG71" s="971"/>
      <c r="AH71" s="971"/>
      <c r="AI71" s="971"/>
      <c r="AJ71" s="971"/>
      <c r="AK71" s="971" t="s">
        <v>599</v>
      </c>
      <c r="AL71" s="971"/>
      <c r="AM71" s="971"/>
      <c r="AN71" s="971"/>
      <c r="AO71" s="971"/>
      <c r="AP71" s="971" t="s">
        <v>599</v>
      </c>
      <c r="AQ71" s="971"/>
      <c r="AR71" s="971"/>
      <c r="AS71" s="971"/>
      <c r="AT71" s="971"/>
      <c r="AU71" s="971" t="s">
        <v>599</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601</v>
      </c>
      <c r="C72" s="975"/>
      <c r="D72" s="975"/>
      <c r="E72" s="975"/>
      <c r="F72" s="975"/>
      <c r="G72" s="975"/>
      <c r="H72" s="975"/>
      <c r="I72" s="975"/>
      <c r="J72" s="975"/>
      <c r="K72" s="975"/>
      <c r="L72" s="975"/>
      <c r="M72" s="975"/>
      <c r="N72" s="975"/>
      <c r="O72" s="975"/>
      <c r="P72" s="976"/>
      <c r="Q72" s="977">
        <v>16052</v>
      </c>
      <c r="R72" s="971"/>
      <c r="S72" s="971"/>
      <c r="T72" s="971"/>
      <c r="U72" s="971"/>
      <c r="V72" s="971">
        <v>16031</v>
      </c>
      <c r="W72" s="971"/>
      <c r="X72" s="971"/>
      <c r="Y72" s="971"/>
      <c r="Z72" s="971"/>
      <c r="AA72" s="971">
        <v>21</v>
      </c>
      <c r="AB72" s="971"/>
      <c r="AC72" s="971"/>
      <c r="AD72" s="971"/>
      <c r="AE72" s="971"/>
      <c r="AF72" s="971">
        <v>14</v>
      </c>
      <c r="AG72" s="971"/>
      <c r="AH72" s="971"/>
      <c r="AI72" s="971"/>
      <c r="AJ72" s="971"/>
      <c r="AK72" s="971">
        <v>113</v>
      </c>
      <c r="AL72" s="971"/>
      <c r="AM72" s="971"/>
      <c r="AN72" s="971"/>
      <c r="AO72" s="971"/>
      <c r="AP72" s="971" t="s">
        <v>599</v>
      </c>
      <c r="AQ72" s="971"/>
      <c r="AR72" s="971"/>
      <c r="AS72" s="971"/>
      <c r="AT72" s="971"/>
      <c r="AU72" s="971" t="s">
        <v>599</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602</v>
      </c>
      <c r="C73" s="975"/>
      <c r="D73" s="975"/>
      <c r="E73" s="975"/>
      <c r="F73" s="975"/>
      <c r="G73" s="975"/>
      <c r="H73" s="975"/>
      <c r="I73" s="975"/>
      <c r="J73" s="975"/>
      <c r="K73" s="975"/>
      <c r="L73" s="975"/>
      <c r="M73" s="975"/>
      <c r="N73" s="975"/>
      <c r="O73" s="975"/>
      <c r="P73" s="976"/>
      <c r="Q73" s="977">
        <v>88</v>
      </c>
      <c r="R73" s="971"/>
      <c r="S73" s="971"/>
      <c r="T73" s="971"/>
      <c r="U73" s="971"/>
      <c r="V73" s="971">
        <v>87</v>
      </c>
      <c r="W73" s="971"/>
      <c r="X73" s="971"/>
      <c r="Y73" s="971"/>
      <c r="Z73" s="971"/>
      <c r="AA73" s="971">
        <v>1</v>
      </c>
      <c r="AB73" s="971"/>
      <c r="AC73" s="971"/>
      <c r="AD73" s="971"/>
      <c r="AE73" s="971"/>
      <c r="AF73" s="971">
        <v>1</v>
      </c>
      <c r="AG73" s="971"/>
      <c r="AH73" s="971"/>
      <c r="AI73" s="971"/>
      <c r="AJ73" s="971"/>
      <c r="AK73" s="971">
        <v>8</v>
      </c>
      <c r="AL73" s="971"/>
      <c r="AM73" s="971"/>
      <c r="AN73" s="971"/>
      <c r="AO73" s="971"/>
      <c r="AP73" s="971" t="s">
        <v>599</v>
      </c>
      <c r="AQ73" s="971"/>
      <c r="AR73" s="971"/>
      <c r="AS73" s="971"/>
      <c r="AT73" s="971"/>
      <c r="AU73" s="971" t="s">
        <v>599</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589</v>
      </c>
      <c r="C74" s="975"/>
      <c r="D74" s="975"/>
      <c r="E74" s="975"/>
      <c r="F74" s="975"/>
      <c r="G74" s="975"/>
      <c r="H74" s="975"/>
      <c r="I74" s="975"/>
      <c r="J74" s="975"/>
      <c r="K74" s="975"/>
      <c r="L74" s="975"/>
      <c r="M74" s="975"/>
      <c r="N74" s="975"/>
      <c r="O74" s="975"/>
      <c r="P74" s="976"/>
      <c r="Q74" s="977">
        <v>265</v>
      </c>
      <c r="R74" s="971"/>
      <c r="S74" s="971"/>
      <c r="T74" s="971"/>
      <c r="U74" s="971"/>
      <c r="V74" s="971">
        <v>211</v>
      </c>
      <c r="W74" s="971"/>
      <c r="X74" s="971"/>
      <c r="Y74" s="971"/>
      <c r="Z74" s="971"/>
      <c r="AA74" s="971">
        <v>54</v>
      </c>
      <c r="AB74" s="971"/>
      <c r="AC74" s="971"/>
      <c r="AD74" s="971"/>
      <c r="AE74" s="971"/>
      <c r="AF74" s="971">
        <v>44</v>
      </c>
      <c r="AG74" s="971"/>
      <c r="AH74" s="971"/>
      <c r="AI74" s="971"/>
      <c r="AJ74" s="971"/>
      <c r="AK74" s="971" t="s">
        <v>593</v>
      </c>
      <c r="AL74" s="971"/>
      <c r="AM74" s="971"/>
      <c r="AN74" s="971"/>
      <c r="AO74" s="971"/>
      <c r="AP74" s="971" t="s">
        <v>593</v>
      </c>
      <c r="AQ74" s="971"/>
      <c r="AR74" s="971"/>
      <c r="AS74" s="971"/>
      <c r="AT74" s="971"/>
      <c r="AU74" s="971" t="s">
        <v>593</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590</v>
      </c>
      <c r="C75" s="975"/>
      <c r="D75" s="975"/>
      <c r="E75" s="975"/>
      <c r="F75" s="975"/>
      <c r="G75" s="975"/>
      <c r="H75" s="975"/>
      <c r="I75" s="975"/>
      <c r="J75" s="975"/>
      <c r="K75" s="975"/>
      <c r="L75" s="975"/>
      <c r="M75" s="975"/>
      <c r="N75" s="975"/>
      <c r="O75" s="975"/>
      <c r="P75" s="976"/>
      <c r="Q75" s="978">
        <v>468</v>
      </c>
      <c r="R75" s="979"/>
      <c r="S75" s="979"/>
      <c r="T75" s="979"/>
      <c r="U75" s="980"/>
      <c r="V75" s="981">
        <v>242</v>
      </c>
      <c r="W75" s="979"/>
      <c r="X75" s="979"/>
      <c r="Y75" s="979"/>
      <c r="Z75" s="980"/>
      <c r="AA75" s="981">
        <v>226</v>
      </c>
      <c r="AB75" s="979"/>
      <c r="AC75" s="979"/>
      <c r="AD75" s="979"/>
      <c r="AE75" s="980"/>
      <c r="AF75" s="981">
        <v>226</v>
      </c>
      <c r="AG75" s="979"/>
      <c r="AH75" s="979"/>
      <c r="AI75" s="979"/>
      <c r="AJ75" s="980"/>
      <c r="AK75" s="981" t="s">
        <v>593</v>
      </c>
      <c r="AL75" s="979"/>
      <c r="AM75" s="979"/>
      <c r="AN75" s="979"/>
      <c r="AO75" s="980"/>
      <c r="AP75" s="981" t="s">
        <v>593</v>
      </c>
      <c r="AQ75" s="979"/>
      <c r="AR75" s="979"/>
      <c r="AS75" s="979"/>
      <c r="AT75" s="980"/>
      <c r="AU75" s="981" t="s">
        <v>593</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604</v>
      </c>
      <c r="C76" s="975"/>
      <c r="D76" s="975"/>
      <c r="E76" s="975"/>
      <c r="F76" s="975"/>
      <c r="G76" s="975"/>
      <c r="H76" s="975"/>
      <c r="I76" s="975"/>
      <c r="J76" s="975"/>
      <c r="K76" s="975"/>
      <c r="L76" s="975"/>
      <c r="M76" s="975"/>
      <c r="N76" s="975"/>
      <c r="O76" s="975"/>
      <c r="P76" s="976"/>
      <c r="Q76" s="978">
        <v>1041</v>
      </c>
      <c r="R76" s="979"/>
      <c r="S76" s="979"/>
      <c r="T76" s="979"/>
      <c r="U76" s="980"/>
      <c r="V76" s="981">
        <v>1037</v>
      </c>
      <c r="W76" s="979"/>
      <c r="X76" s="979"/>
      <c r="Y76" s="979"/>
      <c r="Z76" s="980"/>
      <c r="AA76" s="981">
        <v>4</v>
      </c>
      <c r="AB76" s="979"/>
      <c r="AC76" s="979"/>
      <c r="AD76" s="979"/>
      <c r="AE76" s="980"/>
      <c r="AF76" s="981">
        <v>4</v>
      </c>
      <c r="AG76" s="979"/>
      <c r="AH76" s="979"/>
      <c r="AI76" s="979"/>
      <c r="AJ76" s="980"/>
      <c r="AK76" s="981" t="s">
        <v>593</v>
      </c>
      <c r="AL76" s="979"/>
      <c r="AM76" s="979"/>
      <c r="AN76" s="979"/>
      <c r="AO76" s="980"/>
      <c r="AP76" s="981" t="s">
        <v>593</v>
      </c>
      <c r="AQ76" s="979"/>
      <c r="AR76" s="979"/>
      <c r="AS76" s="979"/>
      <c r="AT76" s="980"/>
      <c r="AU76" s="981" t="s">
        <v>593</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605</v>
      </c>
      <c r="C77" s="975"/>
      <c r="D77" s="975"/>
      <c r="E77" s="975"/>
      <c r="F77" s="975"/>
      <c r="G77" s="975"/>
      <c r="H77" s="975"/>
      <c r="I77" s="975"/>
      <c r="J77" s="975"/>
      <c r="K77" s="975"/>
      <c r="L77" s="975"/>
      <c r="M77" s="975"/>
      <c r="N77" s="975"/>
      <c r="O77" s="975"/>
      <c r="P77" s="976"/>
      <c r="Q77" s="978">
        <v>368351</v>
      </c>
      <c r="R77" s="979"/>
      <c r="S77" s="979"/>
      <c r="T77" s="979"/>
      <c r="U77" s="980"/>
      <c r="V77" s="981">
        <v>355170</v>
      </c>
      <c r="W77" s="979"/>
      <c r="X77" s="979"/>
      <c r="Y77" s="979"/>
      <c r="Z77" s="980"/>
      <c r="AA77" s="981">
        <v>13181</v>
      </c>
      <c r="AB77" s="979"/>
      <c r="AC77" s="979"/>
      <c r="AD77" s="979"/>
      <c r="AE77" s="980"/>
      <c r="AF77" s="981">
        <v>13181</v>
      </c>
      <c r="AG77" s="979"/>
      <c r="AH77" s="979"/>
      <c r="AI77" s="979"/>
      <c r="AJ77" s="980"/>
      <c r="AK77" s="981">
        <v>2368</v>
      </c>
      <c r="AL77" s="979"/>
      <c r="AM77" s="979"/>
      <c r="AN77" s="979"/>
      <c r="AO77" s="980"/>
      <c r="AP77" s="981" t="s">
        <v>603</v>
      </c>
      <c r="AQ77" s="979"/>
      <c r="AR77" s="979"/>
      <c r="AS77" s="979"/>
      <c r="AT77" s="980"/>
      <c r="AU77" s="981" t="s">
        <v>603</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c r="C78" s="975"/>
      <c r="D78" s="975"/>
      <c r="E78" s="975"/>
      <c r="F78" s="975"/>
      <c r="G78" s="975"/>
      <c r="H78" s="975"/>
      <c r="I78" s="975"/>
      <c r="J78" s="975"/>
      <c r="K78" s="975"/>
      <c r="L78" s="975"/>
      <c r="M78" s="975"/>
      <c r="N78" s="975"/>
      <c r="O78" s="975"/>
      <c r="P78" s="976"/>
      <c r="Q78" s="977"/>
      <c r="R78" s="971"/>
      <c r="S78" s="971"/>
      <c r="T78" s="971"/>
      <c r="U78" s="971"/>
      <c r="V78" s="971"/>
      <c r="W78" s="971"/>
      <c r="X78" s="971"/>
      <c r="Y78" s="971"/>
      <c r="Z78" s="971"/>
      <c r="AA78" s="971"/>
      <c r="AB78" s="971"/>
      <c r="AC78" s="971"/>
      <c r="AD78" s="971"/>
      <c r="AE78" s="971"/>
      <c r="AF78" s="971"/>
      <c r="AG78" s="971"/>
      <c r="AH78" s="971"/>
      <c r="AI78" s="971"/>
      <c r="AJ78" s="971"/>
      <c r="AK78" s="971"/>
      <c r="AL78" s="971"/>
      <c r="AM78" s="971"/>
      <c r="AN78" s="971"/>
      <c r="AO78" s="971"/>
      <c r="AP78" s="971"/>
      <c r="AQ78" s="971"/>
      <c r="AR78" s="971"/>
      <c r="AS78" s="971"/>
      <c r="AT78" s="971"/>
      <c r="AU78" s="971"/>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396</v>
      </c>
      <c r="B88" s="937" t="s">
        <v>430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15558</v>
      </c>
      <c r="AG88" s="959"/>
      <c r="AH88" s="959"/>
      <c r="AI88" s="959"/>
      <c r="AJ88" s="959"/>
      <c r="AK88" s="963"/>
      <c r="AL88" s="963"/>
      <c r="AM88" s="963"/>
      <c r="AN88" s="963"/>
      <c r="AO88" s="963"/>
      <c r="AP88" s="959">
        <v>1947</v>
      </c>
      <c r="AQ88" s="959"/>
      <c r="AR88" s="959"/>
      <c r="AS88" s="959"/>
      <c r="AT88" s="959"/>
      <c r="AU88" s="959">
        <v>0</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396</v>
      </c>
      <c r="BR102" s="937" t="s">
        <v>431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78</v>
      </c>
      <c r="CS102" s="953"/>
      <c r="CT102" s="953"/>
      <c r="CU102" s="953"/>
      <c r="CV102" s="954"/>
      <c r="CW102" s="952">
        <v>0</v>
      </c>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432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433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434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436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437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438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439</v>
      </c>
      <c r="AB109" s="896"/>
      <c r="AC109" s="896"/>
      <c r="AD109" s="896"/>
      <c r="AE109" s="897"/>
      <c r="AF109" s="898" t="s">
        <v>440</v>
      </c>
      <c r="AG109" s="896"/>
      <c r="AH109" s="896"/>
      <c r="AI109" s="896"/>
      <c r="AJ109" s="897"/>
      <c r="AK109" s="898" t="s">
        <v>313</v>
      </c>
      <c r="AL109" s="896"/>
      <c r="AM109" s="896"/>
      <c r="AN109" s="896"/>
      <c r="AO109" s="897"/>
      <c r="AP109" s="898" t="s">
        <v>441</v>
      </c>
      <c r="AQ109" s="896"/>
      <c r="AR109" s="896"/>
      <c r="AS109" s="896"/>
      <c r="AT109" s="929"/>
      <c r="AU109" s="895" t="s">
        <v>438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439</v>
      </c>
      <c r="BR109" s="896"/>
      <c r="BS109" s="896"/>
      <c r="BT109" s="896"/>
      <c r="BU109" s="897"/>
      <c r="BV109" s="898" t="s">
        <v>440</v>
      </c>
      <c r="BW109" s="896"/>
      <c r="BX109" s="896"/>
      <c r="BY109" s="896"/>
      <c r="BZ109" s="897"/>
      <c r="CA109" s="898" t="s">
        <v>313</v>
      </c>
      <c r="CB109" s="896"/>
      <c r="CC109" s="896"/>
      <c r="CD109" s="896"/>
      <c r="CE109" s="897"/>
      <c r="CF109" s="936" t="s">
        <v>441</v>
      </c>
      <c r="CG109" s="936"/>
      <c r="CH109" s="936"/>
      <c r="CI109" s="936"/>
      <c r="CJ109" s="936"/>
      <c r="CK109" s="898" t="s">
        <v>442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439</v>
      </c>
      <c r="DH109" s="896"/>
      <c r="DI109" s="896"/>
      <c r="DJ109" s="896"/>
      <c r="DK109" s="897"/>
      <c r="DL109" s="898" t="s">
        <v>440</v>
      </c>
      <c r="DM109" s="896"/>
      <c r="DN109" s="896"/>
      <c r="DO109" s="896"/>
      <c r="DP109" s="897"/>
      <c r="DQ109" s="898" t="s">
        <v>313</v>
      </c>
      <c r="DR109" s="896"/>
      <c r="DS109" s="896"/>
      <c r="DT109" s="896"/>
      <c r="DU109" s="897"/>
      <c r="DV109" s="898" t="s">
        <v>441</v>
      </c>
      <c r="DW109" s="896"/>
      <c r="DX109" s="896"/>
      <c r="DY109" s="896"/>
      <c r="DZ109" s="929"/>
    </row>
    <row r="110" spans="1:131" s="230" customFormat="1" ht="26.25" customHeight="1" x14ac:dyDescent="0.15">
      <c r="A110" s="807" t="s">
        <v>443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2316070</v>
      </c>
      <c r="AB110" s="889"/>
      <c r="AC110" s="889"/>
      <c r="AD110" s="889"/>
      <c r="AE110" s="890"/>
      <c r="AF110" s="891">
        <v>2440038</v>
      </c>
      <c r="AG110" s="889"/>
      <c r="AH110" s="889"/>
      <c r="AI110" s="889"/>
      <c r="AJ110" s="890"/>
      <c r="AK110" s="891">
        <v>2639100</v>
      </c>
      <c r="AL110" s="889"/>
      <c r="AM110" s="889"/>
      <c r="AN110" s="889"/>
      <c r="AO110" s="890"/>
      <c r="AP110" s="892">
        <v>23.3</v>
      </c>
      <c r="AQ110" s="893"/>
      <c r="AR110" s="893"/>
      <c r="AS110" s="893"/>
      <c r="AT110" s="894"/>
      <c r="AU110" s="930" t="s">
        <v>74</v>
      </c>
      <c r="AV110" s="931"/>
      <c r="AW110" s="931"/>
      <c r="AX110" s="931"/>
      <c r="AY110" s="931"/>
      <c r="AZ110" s="860" t="s">
        <v>444</v>
      </c>
      <c r="BA110" s="808"/>
      <c r="BB110" s="808"/>
      <c r="BC110" s="808"/>
      <c r="BD110" s="808"/>
      <c r="BE110" s="808"/>
      <c r="BF110" s="808"/>
      <c r="BG110" s="808"/>
      <c r="BH110" s="808"/>
      <c r="BI110" s="808"/>
      <c r="BJ110" s="808"/>
      <c r="BK110" s="808"/>
      <c r="BL110" s="808"/>
      <c r="BM110" s="808"/>
      <c r="BN110" s="808"/>
      <c r="BO110" s="808"/>
      <c r="BP110" s="809"/>
      <c r="BQ110" s="861">
        <v>28352888</v>
      </c>
      <c r="BR110" s="842"/>
      <c r="BS110" s="842"/>
      <c r="BT110" s="842"/>
      <c r="BU110" s="842"/>
      <c r="BV110" s="842">
        <v>28621878</v>
      </c>
      <c r="BW110" s="842"/>
      <c r="BX110" s="842"/>
      <c r="BY110" s="842"/>
      <c r="BZ110" s="842"/>
      <c r="CA110" s="842">
        <v>26705289</v>
      </c>
      <c r="CB110" s="842"/>
      <c r="CC110" s="842"/>
      <c r="CD110" s="842"/>
      <c r="CE110" s="842"/>
      <c r="CF110" s="866">
        <v>236.1</v>
      </c>
      <c r="CG110" s="867"/>
      <c r="CH110" s="867"/>
      <c r="CI110" s="867"/>
      <c r="CJ110" s="867"/>
      <c r="CK110" s="926" t="s">
        <v>445</v>
      </c>
      <c r="CL110" s="819"/>
      <c r="CM110" s="860" t="s">
        <v>446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138</v>
      </c>
      <c r="DH110" s="842"/>
      <c r="DI110" s="842"/>
      <c r="DJ110" s="842"/>
      <c r="DK110" s="842"/>
      <c r="DL110" s="842" t="s">
        <v>447</v>
      </c>
      <c r="DM110" s="842"/>
      <c r="DN110" s="842"/>
      <c r="DO110" s="842"/>
      <c r="DP110" s="842"/>
      <c r="DQ110" s="842" t="s">
        <v>138</v>
      </c>
      <c r="DR110" s="842"/>
      <c r="DS110" s="842"/>
      <c r="DT110" s="842"/>
      <c r="DU110" s="842"/>
      <c r="DV110" s="843" t="s">
        <v>398</v>
      </c>
      <c r="DW110" s="843"/>
      <c r="DX110" s="843"/>
      <c r="DY110" s="843"/>
      <c r="DZ110" s="844"/>
    </row>
    <row r="111" spans="1:131" s="230" customFormat="1" ht="26.25" customHeight="1" x14ac:dyDescent="0.15">
      <c r="A111" s="774" t="s">
        <v>448</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449</v>
      </c>
      <c r="AB111" s="919"/>
      <c r="AC111" s="919"/>
      <c r="AD111" s="919"/>
      <c r="AE111" s="920"/>
      <c r="AF111" s="921" t="s">
        <v>398</v>
      </c>
      <c r="AG111" s="919"/>
      <c r="AH111" s="919"/>
      <c r="AI111" s="919"/>
      <c r="AJ111" s="920"/>
      <c r="AK111" s="921" t="s">
        <v>138</v>
      </c>
      <c r="AL111" s="919"/>
      <c r="AM111" s="919"/>
      <c r="AN111" s="919"/>
      <c r="AO111" s="920"/>
      <c r="AP111" s="922" t="s">
        <v>138</v>
      </c>
      <c r="AQ111" s="923"/>
      <c r="AR111" s="923"/>
      <c r="AS111" s="923"/>
      <c r="AT111" s="924"/>
      <c r="AU111" s="932"/>
      <c r="AV111" s="933"/>
      <c r="AW111" s="933"/>
      <c r="AX111" s="933"/>
      <c r="AY111" s="933"/>
      <c r="AZ111" s="815" t="s">
        <v>450</v>
      </c>
      <c r="BA111" s="752"/>
      <c r="BB111" s="752"/>
      <c r="BC111" s="752"/>
      <c r="BD111" s="752"/>
      <c r="BE111" s="752"/>
      <c r="BF111" s="752"/>
      <c r="BG111" s="752"/>
      <c r="BH111" s="752"/>
      <c r="BI111" s="752"/>
      <c r="BJ111" s="752"/>
      <c r="BK111" s="752"/>
      <c r="BL111" s="752"/>
      <c r="BM111" s="752"/>
      <c r="BN111" s="752"/>
      <c r="BO111" s="752"/>
      <c r="BP111" s="753"/>
      <c r="BQ111" s="816" t="s">
        <v>447</v>
      </c>
      <c r="BR111" s="817"/>
      <c r="BS111" s="817"/>
      <c r="BT111" s="817"/>
      <c r="BU111" s="817"/>
      <c r="BV111" s="817" t="s">
        <v>138</v>
      </c>
      <c r="BW111" s="817"/>
      <c r="BX111" s="817"/>
      <c r="BY111" s="817"/>
      <c r="BZ111" s="817"/>
      <c r="CA111" s="817" t="s">
        <v>398</v>
      </c>
      <c r="CB111" s="817"/>
      <c r="CC111" s="817"/>
      <c r="CD111" s="817"/>
      <c r="CE111" s="817"/>
      <c r="CF111" s="875" t="s">
        <v>449</v>
      </c>
      <c r="CG111" s="876"/>
      <c r="CH111" s="876"/>
      <c r="CI111" s="876"/>
      <c r="CJ111" s="876"/>
      <c r="CK111" s="927"/>
      <c r="CL111" s="821"/>
      <c r="CM111" s="815" t="s">
        <v>451</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138</v>
      </c>
      <c r="DH111" s="817"/>
      <c r="DI111" s="817"/>
      <c r="DJ111" s="817"/>
      <c r="DK111" s="817"/>
      <c r="DL111" s="817" t="s">
        <v>138</v>
      </c>
      <c r="DM111" s="817"/>
      <c r="DN111" s="817"/>
      <c r="DO111" s="817"/>
      <c r="DP111" s="817"/>
      <c r="DQ111" s="817" t="s">
        <v>138</v>
      </c>
      <c r="DR111" s="817"/>
      <c r="DS111" s="817"/>
      <c r="DT111" s="817"/>
      <c r="DU111" s="817"/>
      <c r="DV111" s="794" t="s">
        <v>138</v>
      </c>
      <c r="DW111" s="794"/>
      <c r="DX111" s="794"/>
      <c r="DY111" s="794"/>
      <c r="DZ111" s="795"/>
    </row>
    <row r="112" spans="1:131" s="230" customFormat="1" ht="26.25" customHeight="1" x14ac:dyDescent="0.15">
      <c r="A112" s="912" t="s">
        <v>452</v>
      </c>
      <c r="B112" s="913"/>
      <c r="C112" s="752" t="s">
        <v>453</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138</v>
      </c>
      <c r="AB112" s="780"/>
      <c r="AC112" s="780"/>
      <c r="AD112" s="780"/>
      <c r="AE112" s="781"/>
      <c r="AF112" s="782" t="s">
        <v>398</v>
      </c>
      <c r="AG112" s="780"/>
      <c r="AH112" s="780"/>
      <c r="AI112" s="780"/>
      <c r="AJ112" s="781"/>
      <c r="AK112" s="782" t="s">
        <v>447</v>
      </c>
      <c r="AL112" s="780"/>
      <c r="AM112" s="780"/>
      <c r="AN112" s="780"/>
      <c r="AO112" s="781"/>
      <c r="AP112" s="824" t="s">
        <v>138</v>
      </c>
      <c r="AQ112" s="825"/>
      <c r="AR112" s="825"/>
      <c r="AS112" s="825"/>
      <c r="AT112" s="826"/>
      <c r="AU112" s="932"/>
      <c r="AV112" s="933"/>
      <c r="AW112" s="933"/>
      <c r="AX112" s="933"/>
      <c r="AY112" s="933"/>
      <c r="AZ112" s="815" t="s">
        <v>454</v>
      </c>
      <c r="BA112" s="752"/>
      <c r="BB112" s="752"/>
      <c r="BC112" s="752"/>
      <c r="BD112" s="752"/>
      <c r="BE112" s="752"/>
      <c r="BF112" s="752"/>
      <c r="BG112" s="752"/>
      <c r="BH112" s="752"/>
      <c r="BI112" s="752"/>
      <c r="BJ112" s="752"/>
      <c r="BK112" s="752"/>
      <c r="BL112" s="752"/>
      <c r="BM112" s="752"/>
      <c r="BN112" s="752"/>
      <c r="BO112" s="752"/>
      <c r="BP112" s="753"/>
      <c r="BQ112" s="816">
        <v>11403170</v>
      </c>
      <c r="BR112" s="817"/>
      <c r="BS112" s="817"/>
      <c r="BT112" s="817"/>
      <c r="BU112" s="817"/>
      <c r="BV112" s="817">
        <v>10365561</v>
      </c>
      <c r="BW112" s="817"/>
      <c r="BX112" s="817"/>
      <c r="BY112" s="817"/>
      <c r="BZ112" s="817"/>
      <c r="CA112" s="817">
        <v>9020414</v>
      </c>
      <c r="CB112" s="817"/>
      <c r="CC112" s="817"/>
      <c r="CD112" s="817"/>
      <c r="CE112" s="817"/>
      <c r="CF112" s="875">
        <v>79.7</v>
      </c>
      <c r="CG112" s="876"/>
      <c r="CH112" s="876"/>
      <c r="CI112" s="876"/>
      <c r="CJ112" s="876"/>
      <c r="CK112" s="927"/>
      <c r="CL112" s="821"/>
      <c r="CM112" s="815" t="s">
        <v>455</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138</v>
      </c>
      <c r="DH112" s="817"/>
      <c r="DI112" s="817"/>
      <c r="DJ112" s="817"/>
      <c r="DK112" s="817"/>
      <c r="DL112" s="817" t="s">
        <v>398</v>
      </c>
      <c r="DM112" s="817"/>
      <c r="DN112" s="817"/>
      <c r="DO112" s="817"/>
      <c r="DP112" s="817"/>
      <c r="DQ112" s="817" t="s">
        <v>138</v>
      </c>
      <c r="DR112" s="817"/>
      <c r="DS112" s="817"/>
      <c r="DT112" s="817"/>
      <c r="DU112" s="817"/>
      <c r="DV112" s="794" t="s">
        <v>398</v>
      </c>
      <c r="DW112" s="794"/>
      <c r="DX112" s="794"/>
      <c r="DY112" s="794"/>
      <c r="DZ112" s="795"/>
    </row>
    <row r="113" spans="1:130" s="230" customFormat="1" ht="26.25" customHeight="1" x14ac:dyDescent="0.15">
      <c r="A113" s="914"/>
      <c r="B113" s="915"/>
      <c r="C113" s="752" t="s">
        <v>456</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717479</v>
      </c>
      <c r="AB113" s="919"/>
      <c r="AC113" s="919"/>
      <c r="AD113" s="919"/>
      <c r="AE113" s="920"/>
      <c r="AF113" s="921">
        <v>688761</v>
      </c>
      <c r="AG113" s="919"/>
      <c r="AH113" s="919"/>
      <c r="AI113" s="919"/>
      <c r="AJ113" s="920"/>
      <c r="AK113" s="921">
        <v>669355</v>
      </c>
      <c r="AL113" s="919"/>
      <c r="AM113" s="919"/>
      <c r="AN113" s="919"/>
      <c r="AO113" s="920"/>
      <c r="AP113" s="922">
        <v>5.9</v>
      </c>
      <c r="AQ113" s="923"/>
      <c r="AR113" s="923"/>
      <c r="AS113" s="923"/>
      <c r="AT113" s="924"/>
      <c r="AU113" s="932"/>
      <c r="AV113" s="933"/>
      <c r="AW113" s="933"/>
      <c r="AX113" s="933"/>
      <c r="AY113" s="933"/>
      <c r="AZ113" s="815" t="s">
        <v>457</v>
      </c>
      <c r="BA113" s="752"/>
      <c r="BB113" s="752"/>
      <c r="BC113" s="752"/>
      <c r="BD113" s="752"/>
      <c r="BE113" s="752"/>
      <c r="BF113" s="752"/>
      <c r="BG113" s="752"/>
      <c r="BH113" s="752"/>
      <c r="BI113" s="752"/>
      <c r="BJ113" s="752"/>
      <c r="BK113" s="752"/>
      <c r="BL113" s="752"/>
      <c r="BM113" s="752"/>
      <c r="BN113" s="752"/>
      <c r="BO113" s="752"/>
      <c r="BP113" s="753"/>
      <c r="BQ113" s="816" t="s">
        <v>138</v>
      </c>
      <c r="BR113" s="817"/>
      <c r="BS113" s="817"/>
      <c r="BT113" s="817"/>
      <c r="BU113" s="817"/>
      <c r="BV113" s="817" t="s">
        <v>398</v>
      </c>
      <c r="BW113" s="817"/>
      <c r="BX113" s="817"/>
      <c r="BY113" s="817"/>
      <c r="BZ113" s="817"/>
      <c r="CA113" s="817" t="s">
        <v>138</v>
      </c>
      <c r="CB113" s="817"/>
      <c r="CC113" s="817"/>
      <c r="CD113" s="817"/>
      <c r="CE113" s="817"/>
      <c r="CF113" s="875" t="s">
        <v>398</v>
      </c>
      <c r="CG113" s="876"/>
      <c r="CH113" s="876"/>
      <c r="CI113" s="876"/>
      <c r="CJ113" s="876"/>
      <c r="CK113" s="927"/>
      <c r="CL113" s="821"/>
      <c r="CM113" s="815" t="s">
        <v>458</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447</v>
      </c>
      <c r="DH113" s="780"/>
      <c r="DI113" s="780"/>
      <c r="DJ113" s="780"/>
      <c r="DK113" s="781"/>
      <c r="DL113" s="782" t="s">
        <v>398</v>
      </c>
      <c r="DM113" s="780"/>
      <c r="DN113" s="780"/>
      <c r="DO113" s="780"/>
      <c r="DP113" s="781"/>
      <c r="DQ113" s="782" t="s">
        <v>138</v>
      </c>
      <c r="DR113" s="780"/>
      <c r="DS113" s="780"/>
      <c r="DT113" s="780"/>
      <c r="DU113" s="781"/>
      <c r="DV113" s="824" t="s">
        <v>138</v>
      </c>
      <c r="DW113" s="825"/>
      <c r="DX113" s="825"/>
      <c r="DY113" s="825"/>
      <c r="DZ113" s="826"/>
    </row>
    <row r="114" spans="1:130" s="230" customFormat="1" ht="26.25" customHeight="1" x14ac:dyDescent="0.15">
      <c r="A114" s="914"/>
      <c r="B114" s="915"/>
      <c r="C114" s="752" t="s">
        <v>459</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398</v>
      </c>
      <c r="AB114" s="780"/>
      <c r="AC114" s="780"/>
      <c r="AD114" s="780"/>
      <c r="AE114" s="781"/>
      <c r="AF114" s="782" t="s">
        <v>138</v>
      </c>
      <c r="AG114" s="780"/>
      <c r="AH114" s="780"/>
      <c r="AI114" s="780"/>
      <c r="AJ114" s="781"/>
      <c r="AK114" s="782" t="s">
        <v>398</v>
      </c>
      <c r="AL114" s="780"/>
      <c r="AM114" s="780"/>
      <c r="AN114" s="780"/>
      <c r="AO114" s="781"/>
      <c r="AP114" s="824" t="s">
        <v>138</v>
      </c>
      <c r="AQ114" s="825"/>
      <c r="AR114" s="825"/>
      <c r="AS114" s="825"/>
      <c r="AT114" s="826"/>
      <c r="AU114" s="932"/>
      <c r="AV114" s="933"/>
      <c r="AW114" s="933"/>
      <c r="AX114" s="933"/>
      <c r="AY114" s="933"/>
      <c r="AZ114" s="815" t="s">
        <v>460</v>
      </c>
      <c r="BA114" s="752"/>
      <c r="BB114" s="752"/>
      <c r="BC114" s="752"/>
      <c r="BD114" s="752"/>
      <c r="BE114" s="752"/>
      <c r="BF114" s="752"/>
      <c r="BG114" s="752"/>
      <c r="BH114" s="752"/>
      <c r="BI114" s="752"/>
      <c r="BJ114" s="752"/>
      <c r="BK114" s="752"/>
      <c r="BL114" s="752"/>
      <c r="BM114" s="752"/>
      <c r="BN114" s="752"/>
      <c r="BO114" s="752"/>
      <c r="BP114" s="753"/>
      <c r="BQ114" s="816">
        <v>2934224</v>
      </c>
      <c r="BR114" s="817"/>
      <c r="BS114" s="817"/>
      <c r="BT114" s="817"/>
      <c r="BU114" s="817"/>
      <c r="BV114" s="817">
        <v>3058856</v>
      </c>
      <c r="BW114" s="817"/>
      <c r="BX114" s="817"/>
      <c r="BY114" s="817"/>
      <c r="BZ114" s="817"/>
      <c r="CA114" s="817">
        <v>2911342</v>
      </c>
      <c r="CB114" s="817"/>
      <c r="CC114" s="817"/>
      <c r="CD114" s="817"/>
      <c r="CE114" s="817"/>
      <c r="CF114" s="875">
        <v>25.7</v>
      </c>
      <c r="CG114" s="876"/>
      <c r="CH114" s="876"/>
      <c r="CI114" s="876"/>
      <c r="CJ114" s="876"/>
      <c r="CK114" s="927"/>
      <c r="CL114" s="821"/>
      <c r="CM114" s="815" t="s">
        <v>461</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138</v>
      </c>
      <c r="DH114" s="780"/>
      <c r="DI114" s="780"/>
      <c r="DJ114" s="780"/>
      <c r="DK114" s="781"/>
      <c r="DL114" s="782" t="s">
        <v>138</v>
      </c>
      <c r="DM114" s="780"/>
      <c r="DN114" s="780"/>
      <c r="DO114" s="780"/>
      <c r="DP114" s="781"/>
      <c r="DQ114" s="782" t="s">
        <v>138</v>
      </c>
      <c r="DR114" s="780"/>
      <c r="DS114" s="780"/>
      <c r="DT114" s="780"/>
      <c r="DU114" s="781"/>
      <c r="DV114" s="824" t="s">
        <v>138</v>
      </c>
      <c r="DW114" s="825"/>
      <c r="DX114" s="825"/>
      <c r="DY114" s="825"/>
      <c r="DZ114" s="826"/>
    </row>
    <row r="115" spans="1:130" s="230" customFormat="1" ht="26.25" customHeight="1" x14ac:dyDescent="0.15">
      <c r="A115" s="914"/>
      <c r="B115" s="915"/>
      <c r="C115" s="752" t="s">
        <v>462</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447</v>
      </c>
      <c r="AB115" s="919"/>
      <c r="AC115" s="919"/>
      <c r="AD115" s="919"/>
      <c r="AE115" s="920"/>
      <c r="AF115" s="921" t="s">
        <v>398</v>
      </c>
      <c r="AG115" s="919"/>
      <c r="AH115" s="919"/>
      <c r="AI115" s="919"/>
      <c r="AJ115" s="920"/>
      <c r="AK115" s="921" t="s">
        <v>398</v>
      </c>
      <c r="AL115" s="919"/>
      <c r="AM115" s="919"/>
      <c r="AN115" s="919"/>
      <c r="AO115" s="920"/>
      <c r="AP115" s="922" t="s">
        <v>398</v>
      </c>
      <c r="AQ115" s="923"/>
      <c r="AR115" s="923"/>
      <c r="AS115" s="923"/>
      <c r="AT115" s="924"/>
      <c r="AU115" s="932"/>
      <c r="AV115" s="933"/>
      <c r="AW115" s="933"/>
      <c r="AX115" s="933"/>
      <c r="AY115" s="933"/>
      <c r="AZ115" s="815" t="s">
        <v>463</v>
      </c>
      <c r="BA115" s="752"/>
      <c r="BB115" s="752"/>
      <c r="BC115" s="752"/>
      <c r="BD115" s="752"/>
      <c r="BE115" s="752"/>
      <c r="BF115" s="752"/>
      <c r="BG115" s="752"/>
      <c r="BH115" s="752"/>
      <c r="BI115" s="752"/>
      <c r="BJ115" s="752"/>
      <c r="BK115" s="752"/>
      <c r="BL115" s="752"/>
      <c r="BM115" s="752"/>
      <c r="BN115" s="752"/>
      <c r="BO115" s="752"/>
      <c r="BP115" s="753"/>
      <c r="BQ115" s="816">
        <v>2352</v>
      </c>
      <c r="BR115" s="817"/>
      <c r="BS115" s="817"/>
      <c r="BT115" s="817"/>
      <c r="BU115" s="817"/>
      <c r="BV115" s="817" t="s">
        <v>398</v>
      </c>
      <c r="BW115" s="817"/>
      <c r="BX115" s="817"/>
      <c r="BY115" s="817"/>
      <c r="BZ115" s="817"/>
      <c r="CA115" s="817">
        <v>1751</v>
      </c>
      <c r="CB115" s="817"/>
      <c r="CC115" s="817"/>
      <c r="CD115" s="817"/>
      <c r="CE115" s="817"/>
      <c r="CF115" s="875">
        <v>0</v>
      </c>
      <c r="CG115" s="876"/>
      <c r="CH115" s="876"/>
      <c r="CI115" s="876"/>
      <c r="CJ115" s="876"/>
      <c r="CK115" s="927"/>
      <c r="CL115" s="821"/>
      <c r="CM115" s="815" t="s">
        <v>464</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138</v>
      </c>
      <c r="DH115" s="780"/>
      <c r="DI115" s="780"/>
      <c r="DJ115" s="780"/>
      <c r="DK115" s="781"/>
      <c r="DL115" s="782" t="s">
        <v>138</v>
      </c>
      <c r="DM115" s="780"/>
      <c r="DN115" s="780"/>
      <c r="DO115" s="780"/>
      <c r="DP115" s="781"/>
      <c r="DQ115" s="782" t="s">
        <v>398</v>
      </c>
      <c r="DR115" s="780"/>
      <c r="DS115" s="780"/>
      <c r="DT115" s="780"/>
      <c r="DU115" s="781"/>
      <c r="DV115" s="824" t="s">
        <v>138</v>
      </c>
      <c r="DW115" s="825"/>
      <c r="DX115" s="825"/>
      <c r="DY115" s="825"/>
      <c r="DZ115" s="826"/>
    </row>
    <row r="116" spans="1:130" s="230" customFormat="1" ht="26.25" customHeight="1" x14ac:dyDescent="0.15">
      <c r="A116" s="916"/>
      <c r="B116" s="917"/>
      <c r="C116" s="839" t="s">
        <v>465</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v>312</v>
      </c>
      <c r="AB116" s="780"/>
      <c r="AC116" s="780"/>
      <c r="AD116" s="780"/>
      <c r="AE116" s="781"/>
      <c r="AF116" s="782">
        <v>214</v>
      </c>
      <c r="AG116" s="780"/>
      <c r="AH116" s="780"/>
      <c r="AI116" s="780"/>
      <c r="AJ116" s="781"/>
      <c r="AK116" s="782">
        <v>214</v>
      </c>
      <c r="AL116" s="780"/>
      <c r="AM116" s="780"/>
      <c r="AN116" s="780"/>
      <c r="AO116" s="781"/>
      <c r="AP116" s="824">
        <v>0</v>
      </c>
      <c r="AQ116" s="825"/>
      <c r="AR116" s="825"/>
      <c r="AS116" s="825"/>
      <c r="AT116" s="826"/>
      <c r="AU116" s="932"/>
      <c r="AV116" s="933"/>
      <c r="AW116" s="933"/>
      <c r="AX116" s="933"/>
      <c r="AY116" s="933"/>
      <c r="AZ116" s="909" t="s">
        <v>466</v>
      </c>
      <c r="BA116" s="910"/>
      <c r="BB116" s="910"/>
      <c r="BC116" s="910"/>
      <c r="BD116" s="910"/>
      <c r="BE116" s="910"/>
      <c r="BF116" s="910"/>
      <c r="BG116" s="910"/>
      <c r="BH116" s="910"/>
      <c r="BI116" s="910"/>
      <c r="BJ116" s="910"/>
      <c r="BK116" s="910"/>
      <c r="BL116" s="910"/>
      <c r="BM116" s="910"/>
      <c r="BN116" s="910"/>
      <c r="BO116" s="910"/>
      <c r="BP116" s="911"/>
      <c r="BQ116" s="816" t="s">
        <v>447</v>
      </c>
      <c r="BR116" s="817"/>
      <c r="BS116" s="817"/>
      <c r="BT116" s="817"/>
      <c r="BU116" s="817"/>
      <c r="BV116" s="817" t="s">
        <v>449</v>
      </c>
      <c r="BW116" s="817"/>
      <c r="BX116" s="817"/>
      <c r="BY116" s="817"/>
      <c r="BZ116" s="817"/>
      <c r="CA116" s="817" t="s">
        <v>398</v>
      </c>
      <c r="CB116" s="817"/>
      <c r="CC116" s="817"/>
      <c r="CD116" s="817"/>
      <c r="CE116" s="817"/>
      <c r="CF116" s="875" t="s">
        <v>138</v>
      </c>
      <c r="CG116" s="876"/>
      <c r="CH116" s="876"/>
      <c r="CI116" s="876"/>
      <c r="CJ116" s="876"/>
      <c r="CK116" s="927"/>
      <c r="CL116" s="821"/>
      <c r="CM116" s="815" t="s">
        <v>467</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138</v>
      </c>
      <c r="DH116" s="780"/>
      <c r="DI116" s="780"/>
      <c r="DJ116" s="780"/>
      <c r="DK116" s="781"/>
      <c r="DL116" s="782" t="s">
        <v>398</v>
      </c>
      <c r="DM116" s="780"/>
      <c r="DN116" s="780"/>
      <c r="DO116" s="780"/>
      <c r="DP116" s="781"/>
      <c r="DQ116" s="782" t="s">
        <v>138</v>
      </c>
      <c r="DR116" s="780"/>
      <c r="DS116" s="780"/>
      <c r="DT116" s="780"/>
      <c r="DU116" s="781"/>
      <c r="DV116" s="824" t="s">
        <v>398</v>
      </c>
      <c r="DW116" s="825"/>
      <c r="DX116" s="825"/>
      <c r="DY116" s="825"/>
      <c r="DZ116" s="826"/>
    </row>
    <row r="117" spans="1:130" s="230" customFormat="1" ht="26.25" customHeight="1" x14ac:dyDescent="0.15">
      <c r="A117" s="895" t="s">
        <v>189</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468</v>
      </c>
      <c r="Z117" s="897"/>
      <c r="AA117" s="902">
        <v>3033861</v>
      </c>
      <c r="AB117" s="903"/>
      <c r="AC117" s="903"/>
      <c r="AD117" s="903"/>
      <c r="AE117" s="904"/>
      <c r="AF117" s="905">
        <v>3129013</v>
      </c>
      <c r="AG117" s="903"/>
      <c r="AH117" s="903"/>
      <c r="AI117" s="903"/>
      <c r="AJ117" s="904"/>
      <c r="AK117" s="905">
        <v>3308669</v>
      </c>
      <c r="AL117" s="903"/>
      <c r="AM117" s="903"/>
      <c r="AN117" s="903"/>
      <c r="AO117" s="904"/>
      <c r="AP117" s="906"/>
      <c r="AQ117" s="907"/>
      <c r="AR117" s="907"/>
      <c r="AS117" s="907"/>
      <c r="AT117" s="908"/>
      <c r="AU117" s="932"/>
      <c r="AV117" s="933"/>
      <c r="AW117" s="933"/>
      <c r="AX117" s="933"/>
      <c r="AY117" s="933"/>
      <c r="AZ117" s="863" t="s">
        <v>469</v>
      </c>
      <c r="BA117" s="864"/>
      <c r="BB117" s="864"/>
      <c r="BC117" s="864"/>
      <c r="BD117" s="864"/>
      <c r="BE117" s="864"/>
      <c r="BF117" s="864"/>
      <c r="BG117" s="864"/>
      <c r="BH117" s="864"/>
      <c r="BI117" s="864"/>
      <c r="BJ117" s="864"/>
      <c r="BK117" s="864"/>
      <c r="BL117" s="864"/>
      <c r="BM117" s="864"/>
      <c r="BN117" s="864"/>
      <c r="BO117" s="864"/>
      <c r="BP117" s="865"/>
      <c r="BQ117" s="816" t="s">
        <v>398</v>
      </c>
      <c r="BR117" s="817"/>
      <c r="BS117" s="817"/>
      <c r="BT117" s="817"/>
      <c r="BU117" s="817"/>
      <c r="BV117" s="817" t="s">
        <v>138</v>
      </c>
      <c r="BW117" s="817"/>
      <c r="BX117" s="817"/>
      <c r="BY117" s="817"/>
      <c r="BZ117" s="817"/>
      <c r="CA117" s="817" t="s">
        <v>138</v>
      </c>
      <c r="CB117" s="817"/>
      <c r="CC117" s="817"/>
      <c r="CD117" s="817"/>
      <c r="CE117" s="817"/>
      <c r="CF117" s="875" t="s">
        <v>449</v>
      </c>
      <c r="CG117" s="876"/>
      <c r="CH117" s="876"/>
      <c r="CI117" s="876"/>
      <c r="CJ117" s="876"/>
      <c r="CK117" s="927"/>
      <c r="CL117" s="821"/>
      <c r="CM117" s="815" t="s">
        <v>470</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138</v>
      </c>
      <c r="DH117" s="780"/>
      <c r="DI117" s="780"/>
      <c r="DJ117" s="780"/>
      <c r="DK117" s="781"/>
      <c r="DL117" s="782" t="s">
        <v>449</v>
      </c>
      <c r="DM117" s="780"/>
      <c r="DN117" s="780"/>
      <c r="DO117" s="780"/>
      <c r="DP117" s="781"/>
      <c r="DQ117" s="782" t="s">
        <v>398</v>
      </c>
      <c r="DR117" s="780"/>
      <c r="DS117" s="780"/>
      <c r="DT117" s="780"/>
      <c r="DU117" s="781"/>
      <c r="DV117" s="824" t="s">
        <v>398</v>
      </c>
      <c r="DW117" s="825"/>
      <c r="DX117" s="825"/>
      <c r="DY117" s="825"/>
      <c r="DZ117" s="826"/>
    </row>
    <row r="118" spans="1:130" s="230" customFormat="1" ht="26.25" customHeight="1" x14ac:dyDescent="0.15">
      <c r="A118" s="895" t="s">
        <v>442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439</v>
      </c>
      <c r="AB118" s="896"/>
      <c r="AC118" s="896"/>
      <c r="AD118" s="896"/>
      <c r="AE118" s="897"/>
      <c r="AF118" s="898" t="s">
        <v>440</v>
      </c>
      <c r="AG118" s="896"/>
      <c r="AH118" s="896"/>
      <c r="AI118" s="896"/>
      <c r="AJ118" s="897"/>
      <c r="AK118" s="898" t="s">
        <v>313</v>
      </c>
      <c r="AL118" s="896"/>
      <c r="AM118" s="896"/>
      <c r="AN118" s="896"/>
      <c r="AO118" s="897"/>
      <c r="AP118" s="899" t="s">
        <v>441</v>
      </c>
      <c r="AQ118" s="900"/>
      <c r="AR118" s="900"/>
      <c r="AS118" s="900"/>
      <c r="AT118" s="901"/>
      <c r="AU118" s="932"/>
      <c r="AV118" s="933"/>
      <c r="AW118" s="933"/>
      <c r="AX118" s="933"/>
      <c r="AY118" s="933"/>
      <c r="AZ118" s="838" t="s">
        <v>471</v>
      </c>
      <c r="BA118" s="839"/>
      <c r="BB118" s="839"/>
      <c r="BC118" s="839"/>
      <c r="BD118" s="839"/>
      <c r="BE118" s="839"/>
      <c r="BF118" s="839"/>
      <c r="BG118" s="839"/>
      <c r="BH118" s="839"/>
      <c r="BI118" s="839"/>
      <c r="BJ118" s="839"/>
      <c r="BK118" s="839"/>
      <c r="BL118" s="839"/>
      <c r="BM118" s="839"/>
      <c r="BN118" s="839"/>
      <c r="BO118" s="839"/>
      <c r="BP118" s="840"/>
      <c r="BQ118" s="879" t="s">
        <v>138</v>
      </c>
      <c r="BR118" s="845"/>
      <c r="BS118" s="845"/>
      <c r="BT118" s="845"/>
      <c r="BU118" s="845"/>
      <c r="BV118" s="845" t="s">
        <v>398</v>
      </c>
      <c r="BW118" s="845"/>
      <c r="BX118" s="845"/>
      <c r="BY118" s="845"/>
      <c r="BZ118" s="845"/>
      <c r="CA118" s="845" t="s">
        <v>138</v>
      </c>
      <c r="CB118" s="845"/>
      <c r="CC118" s="845"/>
      <c r="CD118" s="845"/>
      <c r="CE118" s="845"/>
      <c r="CF118" s="875" t="s">
        <v>447</v>
      </c>
      <c r="CG118" s="876"/>
      <c r="CH118" s="876"/>
      <c r="CI118" s="876"/>
      <c r="CJ118" s="876"/>
      <c r="CK118" s="927"/>
      <c r="CL118" s="821"/>
      <c r="CM118" s="815" t="s">
        <v>472</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447</v>
      </c>
      <c r="DH118" s="780"/>
      <c r="DI118" s="780"/>
      <c r="DJ118" s="780"/>
      <c r="DK118" s="781"/>
      <c r="DL118" s="782" t="s">
        <v>449</v>
      </c>
      <c r="DM118" s="780"/>
      <c r="DN118" s="780"/>
      <c r="DO118" s="780"/>
      <c r="DP118" s="781"/>
      <c r="DQ118" s="782" t="s">
        <v>138</v>
      </c>
      <c r="DR118" s="780"/>
      <c r="DS118" s="780"/>
      <c r="DT118" s="780"/>
      <c r="DU118" s="781"/>
      <c r="DV118" s="824" t="s">
        <v>398</v>
      </c>
      <c r="DW118" s="825"/>
      <c r="DX118" s="825"/>
      <c r="DY118" s="825"/>
      <c r="DZ118" s="826"/>
    </row>
    <row r="119" spans="1:130" s="230" customFormat="1" ht="26.25" customHeight="1" x14ac:dyDescent="0.15">
      <c r="A119" s="818" t="s">
        <v>445</v>
      </c>
      <c r="B119" s="819"/>
      <c r="C119" s="860" t="s">
        <v>446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447</v>
      </c>
      <c r="AB119" s="889"/>
      <c r="AC119" s="889"/>
      <c r="AD119" s="889"/>
      <c r="AE119" s="890"/>
      <c r="AF119" s="891" t="s">
        <v>138</v>
      </c>
      <c r="AG119" s="889"/>
      <c r="AH119" s="889"/>
      <c r="AI119" s="889"/>
      <c r="AJ119" s="890"/>
      <c r="AK119" s="891" t="s">
        <v>447</v>
      </c>
      <c r="AL119" s="889"/>
      <c r="AM119" s="889"/>
      <c r="AN119" s="889"/>
      <c r="AO119" s="890"/>
      <c r="AP119" s="892" t="s">
        <v>398</v>
      </c>
      <c r="AQ119" s="893"/>
      <c r="AR119" s="893"/>
      <c r="AS119" s="893"/>
      <c r="AT119" s="894"/>
      <c r="AU119" s="934"/>
      <c r="AV119" s="935"/>
      <c r="AW119" s="935"/>
      <c r="AX119" s="935"/>
      <c r="AY119" s="935"/>
      <c r="AZ119" s="251" t="s">
        <v>189</v>
      </c>
      <c r="BA119" s="251"/>
      <c r="BB119" s="251"/>
      <c r="BC119" s="251"/>
      <c r="BD119" s="251"/>
      <c r="BE119" s="251"/>
      <c r="BF119" s="251"/>
      <c r="BG119" s="251"/>
      <c r="BH119" s="251"/>
      <c r="BI119" s="251"/>
      <c r="BJ119" s="251"/>
      <c r="BK119" s="251"/>
      <c r="BL119" s="251"/>
      <c r="BM119" s="251"/>
      <c r="BN119" s="251"/>
      <c r="BO119" s="877" t="s">
        <v>473</v>
      </c>
      <c r="BP119" s="878"/>
      <c r="BQ119" s="879">
        <v>42692634</v>
      </c>
      <c r="BR119" s="845"/>
      <c r="BS119" s="845"/>
      <c r="BT119" s="845"/>
      <c r="BU119" s="845"/>
      <c r="BV119" s="845">
        <v>42046295</v>
      </c>
      <c r="BW119" s="845"/>
      <c r="BX119" s="845"/>
      <c r="BY119" s="845"/>
      <c r="BZ119" s="845"/>
      <c r="CA119" s="845">
        <v>38638796</v>
      </c>
      <c r="CB119" s="845"/>
      <c r="CC119" s="845"/>
      <c r="CD119" s="845"/>
      <c r="CE119" s="845"/>
      <c r="CF119" s="748"/>
      <c r="CG119" s="749"/>
      <c r="CH119" s="749"/>
      <c r="CI119" s="749"/>
      <c r="CJ119" s="834"/>
      <c r="CK119" s="928"/>
      <c r="CL119" s="823"/>
      <c r="CM119" s="838" t="s">
        <v>474</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398</v>
      </c>
      <c r="DH119" s="764"/>
      <c r="DI119" s="764"/>
      <c r="DJ119" s="764"/>
      <c r="DK119" s="765"/>
      <c r="DL119" s="766" t="s">
        <v>138</v>
      </c>
      <c r="DM119" s="764"/>
      <c r="DN119" s="764"/>
      <c r="DO119" s="764"/>
      <c r="DP119" s="765"/>
      <c r="DQ119" s="766" t="s">
        <v>398</v>
      </c>
      <c r="DR119" s="764"/>
      <c r="DS119" s="764"/>
      <c r="DT119" s="764"/>
      <c r="DU119" s="765"/>
      <c r="DV119" s="848" t="s">
        <v>398</v>
      </c>
      <c r="DW119" s="849"/>
      <c r="DX119" s="849"/>
      <c r="DY119" s="849"/>
      <c r="DZ119" s="850"/>
    </row>
    <row r="120" spans="1:130" s="230" customFormat="1" ht="26.25" customHeight="1" x14ac:dyDescent="0.15">
      <c r="A120" s="820"/>
      <c r="B120" s="821"/>
      <c r="C120" s="815" t="s">
        <v>451</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138</v>
      </c>
      <c r="AB120" s="780"/>
      <c r="AC120" s="780"/>
      <c r="AD120" s="780"/>
      <c r="AE120" s="781"/>
      <c r="AF120" s="782" t="s">
        <v>398</v>
      </c>
      <c r="AG120" s="780"/>
      <c r="AH120" s="780"/>
      <c r="AI120" s="780"/>
      <c r="AJ120" s="781"/>
      <c r="AK120" s="782" t="s">
        <v>398</v>
      </c>
      <c r="AL120" s="780"/>
      <c r="AM120" s="780"/>
      <c r="AN120" s="780"/>
      <c r="AO120" s="781"/>
      <c r="AP120" s="824" t="s">
        <v>398</v>
      </c>
      <c r="AQ120" s="825"/>
      <c r="AR120" s="825"/>
      <c r="AS120" s="825"/>
      <c r="AT120" s="826"/>
      <c r="AU120" s="880" t="s">
        <v>475</v>
      </c>
      <c r="AV120" s="881"/>
      <c r="AW120" s="881"/>
      <c r="AX120" s="881"/>
      <c r="AY120" s="882"/>
      <c r="AZ120" s="860" t="s">
        <v>476</v>
      </c>
      <c r="BA120" s="808"/>
      <c r="BB120" s="808"/>
      <c r="BC120" s="808"/>
      <c r="BD120" s="808"/>
      <c r="BE120" s="808"/>
      <c r="BF120" s="808"/>
      <c r="BG120" s="808"/>
      <c r="BH120" s="808"/>
      <c r="BI120" s="808"/>
      <c r="BJ120" s="808"/>
      <c r="BK120" s="808"/>
      <c r="BL120" s="808"/>
      <c r="BM120" s="808"/>
      <c r="BN120" s="808"/>
      <c r="BO120" s="808"/>
      <c r="BP120" s="809"/>
      <c r="BQ120" s="861">
        <v>6446252</v>
      </c>
      <c r="BR120" s="842"/>
      <c r="BS120" s="842"/>
      <c r="BT120" s="842"/>
      <c r="BU120" s="842"/>
      <c r="BV120" s="842">
        <v>8073791</v>
      </c>
      <c r="BW120" s="842"/>
      <c r="BX120" s="842"/>
      <c r="BY120" s="842"/>
      <c r="BZ120" s="842"/>
      <c r="CA120" s="842">
        <v>8817004</v>
      </c>
      <c r="CB120" s="842"/>
      <c r="CC120" s="842"/>
      <c r="CD120" s="842"/>
      <c r="CE120" s="842"/>
      <c r="CF120" s="866">
        <v>77.900000000000006</v>
      </c>
      <c r="CG120" s="867"/>
      <c r="CH120" s="867"/>
      <c r="CI120" s="867"/>
      <c r="CJ120" s="867"/>
      <c r="CK120" s="868" t="s">
        <v>477</v>
      </c>
      <c r="CL120" s="852"/>
      <c r="CM120" s="852"/>
      <c r="CN120" s="852"/>
      <c r="CO120" s="853"/>
      <c r="CP120" s="872" t="s">
        <v>415</v>
      </c>
      <c r="CQ120" s="873"/>
      <c r="CR120" s="873"/>
      <c r="CS120" s="873"/>
      <c r="CT120" s="873"/>
      <c r="CU120" s="873"/>
      <c r="CV120" s="873"/>
      <c r="CW120" s="873"/>
      <c r="CX120" s="873"/>
      <c r="CY120" s="873"/>
      <c r="CZ120" s="873"/>
      <c r="DA120" s="873"/>
      <c r="DB120" s="873"/>
      <c r="DC120" s="873"/>
      <c r="DD120" s="873"/>
      <c r="DE120" s="873"/>
      <c r="DF120" s="874"/>
      <c r="DG120" s="861">
        <v>8244675</v>
      </c>
      <c r="DH120" s="842"/>
      <c r="DI120" s="842"/>
      <c r="DJ120" s="842"/>
      <c r="DK120" s="842"/>
      <c r="DL120" s="842">
        <v>7303054</v>
      </c>
      <c r="DM120" s="842"/>
      <c r="DN120" s="842"/>
      <c r="DO120" s="842"/>
      <c r="DP120" s="842"/>
      <c r="DQ120" s="842">
        <v>6286793</v>
      </c>
      <c r="DR120" s="842"/>
      <c r="DS120" s="842"/>
      <c r="DT120" s="842"/>
      <c r="DU120" s="842"/>
      <c r="DV120" s="843">
        <v>55.6</v>
      </c>
      <c r="DW120" s="843"/>
      <c r="DX120" s="843"/>
      <c r="DY120" s="843"/>
      <c r="DZ120" s="844"/>
    </row>
    <row r="121" spans="1:130" s="230" customFormat="1" ht="26.25" customHeight="1" x14ac:dyDescent="0.15">
      <c r="A121" s="820"/>
      <c r="B121" s="821"/>
      <c r="C121" s="863" t="s">
        <v>478</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449</v>
      </c>
      <c r="AB121" s="780"/>
      <c r="AC121" s="780"/>
      <c r="AD121" s="780"/>
      <c r="AE121" s="781"/>
      <c r="AF121" s="782" t="s">
        <v>449</v>
      </c>
      <c r="AG121" s="780"/>
      <c r="AH121" s="780"/>
      <c r="AI121" s="780"/>
      <c r="AJ121" s="781"/>
      <c r="AK121" s="782" t="s">
        <v>138</v>
      </c>
      <c r="AL121" s="780"/>
      <c r="AM121" s="780"/>
      <c r="AN121" s="780"/>
      <c r="AO121" s="781"/>
      <c r="AP121" s="824" t="s">
        <v>138</v>
      </c>
      <c r="AQ121" s="825"/>
      <c r="AR121" s="825"/>
      <c r="AS121" s="825"/>
      <c r="AT121" s="826"/>
      <c r="AU121" s="883"/>
      <c r="AV121" s="884"/>
      <c r="AW121" s="884"/>
      <c r="AX121" s="884"/>
      <c r="AY121" s="885"/>
      <c r="AZ121" s="815" t="s">
        <v>479</v>
      </c>
      <c r="BA121" s="752"/>
      <c r="BB121" s="752"/>
      <c r="BC121" s="752"/>
      <c r="BD121" s="752"/>
      <c r="BE121" s="752"/>
      <c r="BF121" s="752"/>
      <c r="BG121" s="752"/>
      <c r="BH121" s="752"/>
      <c r="BI121" s="752"/>
      <c r="BJ121" s="752"/>
      <c r="BK121" s="752"/>
      <c r="BL121" s="752"/>
      <c r="BM121" s="752"/>
      <c r="BN121" s="752"/>
      <c r="BO121" s="752"/>
      <c r="BP121" s="753"/>
      <c r="BQ121" s="816">
        <v>1173310</v>
      </c>
      <c r="BR121" s="817"/>
      <c r="BS121" s="817"/>
      <c r="BT121" s="817"/>
      <c r="BU121" s="817"/>
      <c r="BV121" s="817">
        <v>1151255</v>
      </c>
      <c r="BW121" s="817"/>
      <c r="BX121" s="817"/>
      <c r="BY121" s="817"/>
      <c r="BZ121" s="817"/>
      <c r="CA121" s="817">
        <v>1078889</v>
      </c>
      <c r="CB121" s="817"/>
      <c r="CC121" s="817"/>
      <c r="CD121" s="817"/>
      <c r="CE121" s="817"/>
      <c r="CF121" s="875">
        <v>9.5</v>
      </c>
      <c r="CG121" s="876"/>
      <c r="CH121" s="876"/>
      <c r="CI121" s="876"/>
      <c r="CJ121" s="876"/>
      <c r="CK121" s="869"/>
      <c r="CL121" s="855"/>
      <c r="CM121" s="855"/>
      <c r="CN121" s="855"/>
      <c r="CO121" s="856"/>
      <c r="CP121" s="835" t="s">
        <v>417</v>
      </c>
      <c r="CQ121" s="836"/>
      <c r="CR121" s="836"/>
      <c r="CS121" s="836"/>
      <c r="CT121" s="836"/>
      <c r="CU121" s="836"/>
      <c r="CV121" s="836"/>
      <c r="CW121" s="836"/>
      <c r="CX121" s="836"/>
      <c r="CY121" s="836"/>
      <c r="CZ121" s="836"/>
      <c r="DA121" s="836"/>
      <c r="DB121" s="836"/>
      <c r="DC121" s="836"/>
      <c r="DD121" s="836"/>
      <c r="DE121" s="836"/>
      <c r="DF121" s="837"/>
      <c r="DG121" s="816">
        <v>2562212</v>
      </c>
      <c r="DH121" s="817"/>
      <c r="DI121" s="817"/>
      <c r="DJ121" s="817"/>
      <c r="DK121" s="817"/>
      <c r="DL121" s="817">
        <v>2444011</v>
      </c>
      <c r="DM121" s="817"/>
      <c r="DN121" s="817"/>
      <c r="DO121" s="817"/>
      <c r="DP121" s="817"/>
      <c r="DQ121" s="817">
        <v>2330180</v>
      </c>
      <c r="DR121" s="817"/>
      <c r="DS121" s="817"/>
      <c r="DT121" s="817"/>
      <c r="DU121" s="817"/>
      <c r="DV121" s="794">
        <v>20.6</v>
      </c>
      <c r="DW121" s="794"/>
      <c r="DX121" s="794"/>
      <c r="DY121" s="794"/>
      <c r="DZ121" s="795"/>
    </row>
    <row r="122" spans="1:130" s="230" customFormat="1" ht="26.25" customHeight="1" x14ac:dyDescent="0.15">
      <c r="A122" s="820"/>
      <c r="B122" s="821"/>
      <c r="C122" s="815" t="s">
        <v>461</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138</v>
      </c>
      <c r="AB122" s="780"/>
      <c r="AC122" s="780"/>
      <c r="AD122" s="780"/>
      <c r="AE122" s="781"/>
      <c r="AF122" s="782" t="s">
        <v>447</v>
      </c>
      <c r="AG122" s="780"/>
      <c r="AH122" s="780"/>
      <c r="AI122" s="780"/>
      <c r="AJ122" s="781"/>
      <c r="AK122" s="782" t="s">
        <v>398</v>
      </c>
      <c r="AL122" s="780"/>
      <c r="AM122" s="780"/>
      <c r="AN122" s="780"/>
      <c r="AO122" s="781"/>
      <c r="AP122" s="824" t="s">
        <v>138</v>
      </c>
      <c r="AQ122" s="825"/>
      <c r="AR122" s="825"/>
      <c r="AS122" s="825"/>
      <c r="AT122" s="826"/>
      <c r="AU122" s="883"/>
      <c r="AV122" s="884"/>
      <c r="AW122" s="884"/>
      <c r="AX122" s="884"/>
      <c r="AY122" s="885"/>
      <c r="AZ122" s="838" t="s">
        <v>480</v>
      </c>
      <c r="BA122" s="839"/>
      <c r="BB122" s="839"/>
      <c r="BC122" s="839"/>
      <c r="BD122" s="839"/>
      <c r="BE122" s="839"/>
      <c r="BF122" s="839"/>
      <c r="BG122" s="839"/>
      <c r="BH122" s="839"/>
      <c r="BI122" s="839"/>
      <c r="BJ122" s="839"/>
      <c r="BK122" s="839"/>
      <c r="BL122" s="839"/>
      <c r="BM122" s="839"/>
      <c r="BN122" s="839"/>
      <c r="BO122" s="839"/>
      <c r="BP122" s="840"/>
      <c r="BQ122" s="879">
        <v>28299426</v>
      </c>
      <c r="BR122" s="845"/>
      <c r="BS122" s="845"/>
      <c r="BT122" s="845"/>
      <c r="BU122" s="845"/>
      <c r="BV122" s="845">
        <v>27915298</v>
      </c>
      <c r="BW122" s="845"/>
      <c r="BX122" s="845"/>
      <c r="BY122" s="845"/>
      <c r="BZ122" s="845"/>
      <c r="CA122" s="845">
        <v>26467489</v>
      </c>
      <c r="CB122" s="845"/>
      <c r="CC122" s="845"/>
      <c r="CD122" s="845"/>
      <c r="CE122" s="845"/>
      <c r="CF122" s="846">
        <v>234</v>
      </c>
      <c r="CG122" s="847"/>
      <c r="CH122" s="847"/>
      <c r="CI122" s="847"/>
      <c r="CJ122" s="847"/>
      <c r="CK122" s="869"/>
      <c r="CL122" s="855"/>
      <c r="CM122" s="855"/>
      <c r="CN122" s="855"/>
      <c r="CO122" s="856"/>
      <c r="CP122" s="835" t="s">
        <v>413</v>
      </c>
      <c r="CQ122" s="836"/>
      <c r="CR122" s="836"/>
      <c r="CS122" s="836"/>
      <c r="CT122" s="836"/>
      <c r="CU122" s="836"/>
      <c r="CV122" s="836"/>
      <c r="CW122" s="836"/>
      <c r="CX122" s="836"/>
      <c r="CY122" s="836"/>
      <c r="CZ122" s="836"/>
      <c r="DA122" s="836"/>
      <c r="DB122" s="836"/>
      <c r="DC122" s="836"/>
      <c r="DD122" s="836"/>
      <c r="DE122" s="836"/>
      <c r="DF122" s="837"/>
      <c r="DG122" s="816">
        <v>450671</v>
      </c>
      <c r="DH122" s="817"/>
      <c r="DI122" s="817"/>
      <c r="DJ122" s="817"/>
      <c r="DK122" s="817"/>
      <c r="DL122" s="817">
        <v>478418</v>
      </c>
      <c r="DM122" s="817"/>
      <c r="DN122" s="817"/>
      <c r="DO122" s="817"/>
      <c r="DP122" s="817"/>
      <c r="DQ122" s="817">
        <v>269384</v>
      </c>
      <c r="DR122" s="817"/>
      <c r="DS122" s="817"/>
      <c r="DT122" s="817"/>
      <c r="DU122" s="817"/>
      <c r="DV122" s="794">
        <v>2.4</v>
      </c>
      <c r="DW122" s="794"/>
      <c r="DX122" s="794"/>
      <c r="DY122" s="794"/>
      <c r="DZ122" s="795"/>
    </row>
    <row r="123" spans="1:130" s="230" customFormat="1" ht="26.25" customHeight="1" x14ac:dyDescent="0.15">
      <c r="A123" s="820"/>
      <c r="B123" s="821"/>
      <c r="C123" s="815" t="s">
        <v>467</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449</v>
      </c>
      <c r="AB123" s="780"/>
      <c r="AC123" s="780"/>
      <c r="AD123" s="780"/>
      <c r="AE123" s="781"/>
      <c r="AF123" s="782" t="s">
        <v>449</v>
      </c>
      <c r="AG123" s="780"/>
      <c r="AH123" s="780"/>
      <c r="AI123" s="780"/>
      <c r="AJ123" s="781"/>
      <c r="AK123" s="782" t="s">
        <v>447</v>
      </c>
      <c r="AL123" s="780"/>
      <c r="AM123" s="780"/>
      <c r="AN123" s="780"/>
      <c r="AO123" s="781"/>
      <c r="AP123" s="824" t="s">
        <v>447</v>
      </c>
      <c r="AQ123" s="825"/>
      <c r="AR123" s="825"/>
      <c r="AS123" s="825"/>
      <c r="AT123" s="826"/>
      <c r="AU123" s="886"/>
      <c r="AV123" s="887"/>
      <c r="AW123" s="887"/>
      <c r="AX123" s="887"/>
      <c r="AY123" s="887"/>
      <c r="AZ123" s="251" t="s">
        <v>189</v>
      </c>
      <c r="BA123" s="251"/>
      <c r="BB123" s="251"/>
      <c r="BC123" s="251"/>
      <c r="BD123" s="251"/>
      <c r="BE123" s="251"/>
      <c r="BF123" s="251"/>
      <c r="BG123" s="251"/>
      <c r="BH123" s="251"/>
      <c r="BI123" s="251"/>
      <c r="BJ123" s="251"/>
      <c r="BK123" s="251"/>
      <c r="BL123" s="251"/>
      <c r="BM123" s="251"/>
      <c r="BN123" s="251"/>
      <c r="BO123" s="877" t="s">
        <v>481</v>
      </c>
      <c r="BP123" s="878"/>
      <c r="BQ123" s="832">
        <v>35918988</v>
      </c>
      <c r="BR123" s="833"/>
      <c r="BS123" s="833"/>
      <c r="BT123" s="833"/>
      <c r="BU123" s="833"/>
      <c r="BV123" s="833">
        <v>37140344</v>
      </c>
      <c r="BW123" s="833"/>
      <c r="BX123" s="833"/>
      <c r="BY123" s="833"/>
      <c r="BZ123" s="833"/>
      <c r="CA123" s="833">
        <v>36363382</v>
      </c>
      <c r="CB123" s="833"/>
      <c r="CC123" s="833"/>
      <c r="CD123" s="833"/>
      <c r="CE123" s="833"/>
      <c r="CF123" s="748"/>
      <c r="CG123" s="749"/>
      <c r="CH123" s="749"/>
      <c r="CI123" s="749"/>
      <c r="CJ123" s="834"/>
      <c r="CK123" s="869"/>
      <c r="CL123" s="855"/>
      <c r="CM123" s="855"/>
      <c r="CN123" s="855"/>
      <c r="CO123" s="856"/>
      <c r="CP123" s="835" t="s">
        <v>419</v>
      </c>
      <c r="CQ123" s="836"/>
      <c r="CR123" s="836"/>
      <c r="CS123" s="836"/>
      <c r="CT123" s="836"/>
      <c r="CU123" s="836"/>
      <c r="CV123" s="836"/>
      <c r="CW123" s="836"/>
      <c r="CX123" s="836"/>
      <c r="CY123" s="836"/>
      <c r="CZ123" s="836"/>
      <c r="DA123" s="836"/>
      <c r="DB123" s="836"/>
      <c r="DC123" s="836"/>
      <c r="DD123" s="836"/>
      <c r="DE123" s="836"/>
      <c r="DF123" s="837"/>
      <c r="DG123" s="779">
        <v>145612</v>
      </c>
      <c r="DH123" s="780"/>
      <c r="DI123" s="780"/>
      <c r="DJ123" s="780"/>
      <c r="DK123" s="781"/>
      <c r="DL123" s="782">
        <v>140078</v>
      </c>
      <c r="DM123" s="780"/>
      <c r="DN123" s="780"/>
      <c r="DO123" s="780"/>
      <c r="DP123" s="781"/>
      <c r="DQ123" s="782">
        <v>134057</v>
      </c>
      <c r="DR123" s="780"/>
      <c r="DS123" s="780"/>
      <c r="DT123" s="780"/>
      <c r="DU123" s="781"/>
      <c r="DV123" s="824">
        <v>1.2</v>
      </c>
      <c r="DW123" s="825"/>
      <c r="DX123" s="825"/>
      <c r="DY123" s="825"/>
      <c r="DZ123" s="826"/>
    </row>
    <row r="124" spans="1:130" s="230" customFormat="1" ht="26.25" customHeight="1" thickBot="1" x14ac:dyDescent="0.2">
      <c r="A124" s="820"/>
      <c r="B124" s="821"/>
      <c r="C124" s="815" t="s">
        <v>470</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138</v>
      </c>
      <c r="AB124" s="780"/>
      <c r="AC124" s="780"/>
      <c r="AD124" s="780"/>
      <c r="AE124" s="781"/>
      <c r="AF124" s="782" t="s">
        <v>482</v>
      </c>
      <c r="AG124" s="780"/>
      <c r="AH124" s="780"/>
      <c r="AI124" s="780"/>
      <c r="AJ124" s="781"/>
      <c r="AK124" s="782" t="s">
        <v>482</v>
      </c>
      <c r="AL124" s="780"/>
      <c r="AM124" s="780"/>
      <c r="AN124" s="780"/>
      <c r="AO124" s="781"/>
      <c r="AP124" s="824" t="s">
        <v>138</v>
      </c>
      <c r="AQ124" s="825"/>
      <c r="AR124" s="825"/>
      <c r="AS124" s="825"/>
      <c r="AT124" s="826"/>
      <c r="AU124" s="827" t="s">
        <v>483</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60.5</v>
      </c>
      <c r="BR124" s="831"/>
      <c r="BS124" s="831"/>
      <c r="BT124" s="831"/>
      <c r="BU124" s="831"/>
      <c r="BV124" s="831">
        <v>42.3</v>
      </c>
      <c r="BW124" s="831"/>
      <c r="BX124" s="831"/>
      <c r="BY124" s="831"/>
      <c r="BZ124" s="831"/>
      <c r="CA124" s="831">
        <v>20.100000000000001</v>
      </c>
      <c r="CB124" s="831"/>
      <c r="CC124" s="831"/>
      <c r="CD124" s="831"/>
      <c r="CE124" s="831"/>
      <c r="CF124" s="726"/>
      <c r="CG124" s="727"/>
      <c r="CH124" s="727"/>
      <c r="CI124" s="727"/>
      <c r="CJ124" s="862"/>
      <c r="CK124" s="870"/>
      <c r="CL124" s="870"/>
      <c r="CM124" s="870"/>
      <c r="CN124" s="870"/>
      <c r="CO124" s="871"/>
      <c r="CP124" s="835" t="s">
        <v>484</v>
      </c>
      <c r="CQ124" s="836"/>
      <c r="CR124" s="836"/>
      <c r="CS124" s="836"/>
      <c r="CT124" s="836"/>
      <c r="CU124" s="836"/>
      <c r="CV124" s="836"/>
      <c r="CW124" s="836"/>
      <c r="CX124" s="836"/>
      <c r="CY124" s="836"/>
      <c r="CZ124" s="836"/>
      <c r="DA124" s="836"/>
      <c r="DB124" s="836"/>
      <c r="DC124" s="836"/>
      <c r="DD124" s="836"/>
      <c r="DE124" s="836"/>
      <c r="DF124" s="837"/>
      <c r="DG124" s="763" t="s">
        <v>138</v>
      </c>
      <c r="DH124" s="764"/>
      <c r="DI124" s="764"/>
      <c r="DJ124" s="764"/>
      <c r="DK124" s="765"/>
      <c r="DL124" s="766" t="s">
        <v>138</v>
      </c>
      <c r="DM124" s="764"/>
      <c r="DN124" s="764"/>
      <c r="DO124" s="764"/>
      <c r="DP124" s="765"/>
      <c r="DQ124" s="766" t="s">
        <v>138</v>
      </c>
      <c r="DR124" s="764"/>
      <c r="DS124" s="764"/>
      <c r="DT124" s="764"/>
      <c r="DU124" s="765"/>
      <c r="DV124" s="848" t="s">
        <v>138</v>
      </c>
      <c r="DW124" s="849"/>
      <c r="DX124" s="849"/>
      <c r="DY124" s="849"/>
      <c r="DZ124" s="850"/>
    </row>
    <row r="125" spans="1:130" s="230" customFormat="1" ht="26.25" customHeight="1" x14ac:dyDescent="0.15">
      <c r="A125" s="820"/>
      <c r="B125" s="821"/>
      <c r="C125" s="815" t="s">
        <v>472</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138</v>
      </c>
      <c r="AB125" s="780"/>
      <c r="AC125" s="780"/>
      <c r="AD125" s="780"/>
      <c r="AE125" s="781"/>
      <c r="AF125" s="782" t="s">
        <v>447</v>
      </c>
      <c r="AG125" s="780"/>
      <c r="AH125" s="780"/>
      <c r="AI125" s="780"/>
      <c r="AJ125" s="781"/>
      <c r="AK125" s="782" t="s">
        <v>447</v>
      </c>
      <c r="AL125" s="780"/>
      <c r="AM125" s="780"/>
      <c r="AN125" s="780"/>
      <c r="AO125" s="781"/>
      <c r="AP125" s="824" t="s">
        <v>447</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485</v>
      </c>
      <c r="CL125" s="852"/>
      <c r="CM125" s="852"/>
      <c r="CN125" s="852"/>
      <c r="CO125" s="853"/>
      <c r="CP125" s="860" t="s">
        <v>486</v>
      </c>
      <c r="CQ125" s="808"/>
      <c r="CR125" s="808"/>
      <c r="CS125" s="808"/>
      <c r="CT125" s="808"/>
      <c r="CU125" s="808"/>
      <c r="CV125" s="808"/>
      <c r="CW125" s="808"/>
      <c r="CX125" s="808"/>
      <c r="CY125" s="808"/>
      <c r="CZ125" s="808"/>
      <c r="DA125" s="808"/>
      <c r="DB125" s="808"/>
      <c r="DC125" s="808"/>
      <c r="DD125" s="808"/>
      <c r="DE125" s="808"/>
      <c r="DF125" s="809"/>
      <c r="DG125" s="861" t="s">
        <v>138</v>
      </c>
      <c r="DH125" s="842"/>
      <c r="DI125" s="842"/>
      <c r="DJ125" s="842"/>
      <c r="DK125" s="842"/>
      <c r="DL125" s="842" t="s">
        <v>138</v>
      </c>
      <c r="DM125" s="842"/>
      <c r="DN125" s="842"/>
      <c r="DO125" s="842"/>
      <c r="DP125" s="842"/>
      <c r="DQ125" s="842" t="s">
        <v>447</v>
      </c>
      <c r="DR125" s="842"/>
      <c r="DS125" s="842"/>
      <c r="DT125" s="842"/>
      <c r="DU125" s="842"/>
      <c r="DV125" s="843" t="s">
        <v>138</v>
      </c>
      <c r="DW125" s="843"/>
      <c r="DX125" s="843"/>
      <c r="DY125" s="843"/>
      <c r="DZ125" s="844"/>
    </row>
    <row r="126" spans="1:130" s="230" customFormat="1" ht="26.25" customHeight="1" thickBot="1" x14ac:dyDescent="0.2">
      <c r="A126" s="820"/>
      <c r="B126" s="821"/>
      <c r="C126" s="815" t="s">
        <v>474</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447</v>
      </c>
      <c r="AB126" s="780"/>
      <c r="AC126" s="780"/>
      <c r="AD126" s="780"/>
      <c r="AE126" s="781"/>
      <c r="AF126" s="782" t="s">
        <v>138</v>
      </c>
      <c r="AG126" s="780"/>
      <c r="AH126" s="780"/>
      <c r="AI126" s="780"/>
      <c r="AJ126" s="781"/>
      <c r="AK126" s="782" t="s">
        <v>138</v>
      </c>
      <c r="AL126" s="780"/>
      <c r="AM126" s="780"/>
      <c r="AN126" s="780"/>
      <c r="AO126" s="781"/>
      <c r="AP126" s="824" t="s">
        <v>138</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487</v>
      </c>
      <c r="CQ126" s="752"/>
      <c r="CR126" s="752"/>
      <c r="CS126" s="752"/>
      <c r="CT126" s="752"/>
      <c r="CU126" s="752"/>
      <c r="CV126" s="752"/>
      <c r="CW126" s="752"/>
      <c r="CX126" s="752"/>
      <c r="CY126" s="752"/>
      <c r="CZ126" s="752"/>
      <c r="DA126" s="752"/>
      <c r="DB126" s="752"/>
      <c r="DC126" s="752"/>
      <c r="DD126" s="752"/>
      <c r="DE126" s="752"/>
      <c r="DF126" s="753"/>
      <c r="DG126" s="816" t="s">
        <v>138</v>
      </c>
      <c r="DH126" s="817"/>
      <c r="DI126" s="817"/>
      <c r="DJ126" s="817"/>
      <c r="DK126" s="817"/>
      <c r="DL126" s="817" t="s">
        <v>138</v>
      </c>
      <c r="DM126" s="817"/>
      <c r="DN126" s="817"/>
      <c r="DO126" s="817"/>
      <c r="DP126" s="817"/>
      <c r="DQ126" s="817" t="s">
        <v>138</v>
      </c>
      <c r="DR126" s="817"/>
      <c r="DS126" s="817"/>
      <c r="DT126" s="817"/>
      <c r="DU126" s="817"/>
      <c r="DV126" s="794" t="s">
        <v>447</v>
      </c>
      <c r="DW126" s="794"/>
      <c r="DX126" s="794"/>
      <c r="DY126" s="794"/>
      <c r="DZ126" s="795"/>
    </row>
    <row r="127" spans="1:130" s="230" customFormat="1" ht="26.25" customHeight="1" x14ac:dyDescent="0.15">
      <c r="A127" s="822"/>
      <c r="B127" s="823"/>
      <c r="C127" s="838" t="s">
        <v>488</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138</v>
      </c>
      <c r="AB127" s="780"/>
      <c r="AC127" s="780"/>
      <c r="AD127" s="780"/>
      <c r="AE127" s="781"/>
      <c r="AF127" s="782" t="s">
        <v>138</v>
      </c>
      <c r="AG127" s="780"/>
      <c r="AH127" s="780"/>
      <c r="AI127" s="780"/>
      <c r="AJ127" s="781"/>
      <c r="AK127" s="782" t="s">
        <v>138</v>
      </c>
      <c r="AL127" s="780"/>
      <c r="AM127" s="780"/>
      <c r="AN127" s="780"/>
      <c r="AO127" s="781"/>
      <c r="AP127" s="824" t="s">
        <v>138</v>
      </c>
      <c r="AQ127" s="825"/>
      <c r="AR127" s="825"/>
      <c r="AS127" s="825"/>
      <c r="AT127" s="826"/>
      <c r="AU127" s="232"/>
      <c r="AV127" s="232"/>
      <c r="AW127" s="232"/>
      <c r="AX127" s="841" t="s">
        <v>489</v>
      </c>
      <c r="AY127" s="812"/>
      <c r="AZ127" s="812"/>
      <c r="BA127" s="812"/>
      <c r="BB127" s="812"/>
      <c r="BC127" s="812"/>
      <c r="BD127" s="812"/>
      <c r="BE127" s="813"/>
      <c r="BF127" s="811" t="s">
        <v>490</v>
      </c>
      <c r="BG127" s="812"/>
      <c r="BH127" s="812"/>
      <c r="BI127" s="812"/>
      <c r="BJ127" s="812"/>
      <c r="BK127" s="812"/>
      <c r="BL127" s="813"/>
      <c r="BM127" s="811" t="s">
        <v>491</v>
      </c>
      <c r="BN127" s="812"/>
      <c r="BO127" s="812"/>
      <c r="BP127" s="812"/>
      <c r="BQ127" s="812"/>
      <c r="BR127" s="812"/>
      <c r="BS127" s="813"/>
      <c r="BT127" s="811" t="s">
        <v>492</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493</v>
      </c>
      <c r="CQ127" s="752"/>
      <c r="CR127" s="752"/>
      <c r="CS127" s="752"/>
      <c r="CT127" s="752"/>
      <c r="CU127" s="752"/>
      <c r="CV127" s="752"/>
      <c r="CW127" s="752"/>
      <c r="CX127" s="752"/>
      <c r="CY127" s="752"/>
      <c r="CZ127" s="752"/>
      <c r="DA127" s="752"/>
      <c r="DB127" s="752"/>
      <c r="DC127" s="752"/>
      <c r="DD127" s="752"/>
      <c r="DE127" s="752"/>
      <c r="DF127" s="753"/>
      <c r="DG127" s="816" t="s">
        <v>138</v>
      </c>
      <c r="DH127" s="817"/>
      <c r="DI127" s="817"/>
      <c r="DJ127" s="817"/>
      <c r="DK127" s="817"/>
      <c r="DL127" s="817" t="s">
        <v>138</v>
      </c>
      <c r="DM127" s="817"/>
      <c r="DN127" s="817"/>
      <c r="DO127" s="817"/>
      <c r="DP127" s="817"/>
      <c r="DQ127" s="817" t="s">
        <v>482</v>
      </c>
      <c r="DR127" s="817"/>
      <c r="DS127" s="817"/>
      <c r="DT127" s="817"/>
      <c r="DU127" s="817"/>
      <c r="DV127" s="794" t="s">
        <v>138</v>
      </c>
      <c r="DW127" s="794"/>
      <c r="DX127" s="794"/>
      <c r="DY127" s="794"/>
      <c r="DZ127" s="795"/>
    </row>
    <row r="128" spans="1:130" s="230" customFormat="1" ht="26.25" customHeight="1" thickBot="1" x14ac:dyDescent="0.2">
      <c r="A128" s="796" t="s">
        <v>494</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495</v>
      </c>
      <c r="X128" s="798"/>
      <c r="Y128" s="798"/>
      <c r="Z128" s="799"/>
      <c r="AA128" s="800">
        <v>104752</v>
      </c>
      <c r="AB128" s="801"/>
      <c r="AC128" s="801"/>
      <c r="AD128" s="801"/>
      <c r="AE128" s="802"/>
      <c r="AF128" s="803">
        <v>111726</v>
      </c>
      <c r="AG128" s="801"/>
      <c r="AH128" s="801"/>
      <c r="AI128" s="801"/>
      <c r="AJ128" s="802"/>
      <c r="AK128" s="803">
        <v>116986</v>
      </c>
      <c r="AL128" s="801"/>
      <c r="AM128" s="801"/>
      <c r="AN128" s="801"/>
      <c r="AO128" s="802"/>
      <c r="AP128" s="804"/>
      <c r="AQ128" s="805"/>
      <c r="AR128" s="805"/>
      <c r="AS128" s="805"/>
      <c r="AT128" s="806"/>
      <c r="AU128" s="232"/>
      <c r="AV128" s="232"/>
      <c r="AW128" s="232"/>
      <c r="AX128" s="807" t="s">
        <v>496</v>
      </c>
      <c r="AY128" s="808"/>
      <c r="AZ128" s="808"/>
      <c r="BA128" s="808"/>
      <c r="BB128" s="808"/>
      <c r="BC128" s="808"/>
      <c r="BD128" s="808"/>
      <c r="BE128" s="809"/>
      <c r="BF128" s="786" t="s">
        <v>138</v>
      </c>
      <c r="BG128" s="787"/>
      <c r="BH128" s="787"/>
      <c r="BI128" s="787"/>
      <c r="BJ128" s="787"/>
      <c r="BK128" s="787"/>
      <c r="BL128" s="810"/>
      <c r="BM128" s="786">
        <v>12.88</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497</v>
      </c>
      <c r="CQ128" s="730"/>
      <c r="CR128" s="730"/>
      <c r="CS128" s="730"/>
      <c r="CT128" s="730"/>
      <c r="CU128" s="730"/>
      <c r="CV128" s="730"/>
      <c r="CW128" s="730"/>
      <c r="CX128" s="730"/>
      <c r="CY128" s="730"/>
      <c r="CZ128" s="730"/>
      <c r="DA128" s="730"/>
      <c r="DB128" s="730"/>
      <c r="DC128" s="730"/>
      <c r="DD128" s="730"/>
      <c r="DE128" s="730"/>
      <c r="DF128" s="731"/>
      <c r="DG128" s="790">
        <v>2352</v>
      </c>
      <c r="DH128" s="791"/>
      <c r="DI128" s="791"/>
      <c r="DJ128" s="791"/>
      <c r="DK128" s="791"/>
      <c r="DL128" s="791" t="s">
        <v>138</v>
      </c>
      <c r="DM128" s="791"/>
      <c r="DN128" s="791"/>
      <c r="DO128" s="791"/>
      <c r="DP128" s="791"/>
      <c r="DQ128" s="791">
        <v>1751</v>
      </c>
      <c r="DR128" s="791"/>
      <c r="DS128" s="791"/>
      <c r="DT128" s="791"/>
      <c r="DU128" s="791"/>
      <c r="DV128" s="792">
        <v>0</v>
      </c>
      <c r="DW128" s="792"/>
      <c r="DX128" s="792"/>
      <c r="DY128" s="792"/>
      <c r="DZ128" s="793"/>
    </row>
    <row r="129" spans="1:131" s="230" customFormat="1" ht="26.25" customHeight="1" x14ac:dyDescent="0.15">
      <c r="A129" s="774" t="s">
        <v>108</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498</v>
      </c>
      <c r="X129" s="777"/>
      <c r="Y129" s="777"/>
      <c r="Z129" s="778"/>
      <c r="AA129" s="779">
        <v>13418692</v>
      </c>
      <c r="AB129" s="780"/>
      <c r="AC129" s="780"/>
      <c r="AD129" s="780"/>
      <c r="AE129" s="781"/>
      <c r="AF129" s="782">
        <v>13907403</v>
      </c>
      <c r="AG129" s="780"/>
      <c r="AH129" s="780"/>
      <c r="AI129" s="780"/>
      <c r="AJ129" s="781"/>
      <c r="AK129" s="782">
        <v>13718770</v>
      </c>
      <c r="AL129" s="780"/>
      <c r="AM129" s="780"/>
      <c r="AN129" s="780"/>
      <c r="AO129" s="781"/>
      <c r="AP129" s="783"/>
      <c r="AQ129" s="784"/>
      <c r="AR129" s="784"/>
      <c r="AS129" s="784"/>
      <c r="AT129" s="785"/>
      <c r="AU129" s="233"/>
      <c r="AV129" s="233"/>
      <c r="AW129" s="233"/>
      <c r="AX129" s="751" t="s">
        <v>499</v>
      </c>
      <c r="AY129" s="752"/>
      <c r="AZ129" s="752"/>
      <c r="BA129" s="752"/>
      <c r="BB129" s="752"/>
      <c r="BC129" s="752"/>
      <c r="BD129" s="752"/>
      <c r="BE129" s="753"/>
      <c r="BF129" s="770" t="s">
        <v>138</v>
      </c>
      <c r="BG129" s="771"/>
      <c r="BH129" s="771"/>
      <c r="BI129" s="771"/>
      <c r="BJ129" s="771"/>
      <c r="BK129" s="771"/>
      <c r="BL129" s="772"/>
      <c r="BM129" s="770">
        <v>17.88</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500</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501</v>
      </c>
      <c r="X130" s="777"/>
      <c r="Y130" s="777"/>
      <c r="Z130" s="778"/>
      <c r="AA130" s="779">
        <v>2234364</v>
      </c>
      <c r="AB130" s="780"/>
      <c r="AC130" s="780"/>
      <c r="AD130" s="780"/>
      <c r="AE130" s="781"/>
      <c r="AF130" s="782">
        <v>2315617</v>
      </c>
      <c r="AG130" s="780"/>
      <c r="AH130" s="780"/>
      <c r="AI130" s="780"/>
      <c r="AJ130" s="781"/>
      <c r="AK130" s="782">
        <v>2406006</v>
      </c>
      <c r="AL130" s="780"/>
      <c r="AM130" s="780"/>
      <c r="AN130" s="780"/>
      <c r="AO130" s="781"/>
      <c r="AP130" s="783"/>
      <c r="AQ130" s="784"/>
      <c r="AR130" s="784"/>
      <c r="AS130" s="784"/>
      <c r="AT130" s="785"/>
      <c r="AU130" s="233"/>
      <c r="AV130" s="233"/>
      <c r="AW130" s="233"/>
      <c r="AX130" s="751" t="s">
        <v>502</v>
      </c>
      <c r="AY130" s="752"/>
      <c r="AZ130" s="752"/>
      <c r="BA130" s="752"/>
      <c r="BB130" s="752"/>
      <c r="BC130" s="752"/>
      <c r="BD130" s="752"/>
      <c r="BE130" s="753"/>
      <c r="BF130" s="754">
        <v>6.4</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503</v>
      </c>
      <c r="X131" s="761"/>
      <c r="Y131" s="761"/>
      <c r="Z131" s="762"/>
      <c r="AA131" s="763">
        <v>11184328</v>
      </c>
      <c r="AB131" s="764"/>
      <c r="AC131" s="764"/>
      <c r="AD131" s="764"/>
      <c r="AE131" s="765"/>
      <c r="AF131" s="766">
        <v>11591786</v>
      </c>
      <c r="AG131" s="764"/>
      <c r="AH131" s="764"/>
      <c r="AI131" s="764"/>
      <c r="AJ131" s="765"/>
      <c r="AK131" s="766">
        <v>11312764</v>
      </c>
      <c r="AL131" s="764"/>
      <c r="AM131" s="764"/>
      <c r="AN131" s="764"/>
      <c r="AO131" s="765"/>
      <c r="AP131" s="767"/>
      <c r="AQ131" s="768"/>
      <c r="AR131" s="768"/>
      <c r="AS131" s="768"/>
      <c r="AT131" s="769"/>
      <c r="AU131" s="233"/>
      <c r="AV131" s="233"/>
      <c r="AW131" s="233"/>
      <c r="AX131" s="729" t="s">
        <v>504</v>
      </c>
      <c r="AY131" s="730"/>
      <c r="AZ131" s="730"/>
      <c r="BA131" s="730"/>
      <c r="BB131" s="730"/>
      <c r="BC131" s="730"/>
      <c r="BD131" s="730"/>
      <c r="BE131" s="731"/>
      <c r="BF131" s="732">
        <v>20.100000000000001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505</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506</v>
      </c>
      <c r="W132" s="742"/>
      <c r="X132" s="742"/>
      <c r="Y132" s="742"/>
      <c r="Z132" s="743"/>
      <c r="AA132" s="744">
        <v>6.2117724000000001</v>
      </c>
      <c r="AB132" s="745"/>
      <c r="AC132" s="745"/>
      <c r="AD132" s="745"/>
      <c r="AE132" s="746"/>
      <c r="AF132" s="747">
        <v>6.0531655999999998</v>
      </c>
      <c r="AG132" s="745"/>
      <c r="AH132" s="745"/>
      <c r="AI132" s="745"/>
      <c r="AJ132" s="746"/>
      <c r="AK132" s="747">
        <v>6.945049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507</v>
      </c>
      <c r="W133" s="721"/>
      <c r="X133" s="721"/>
      <c r="Y133" s="721"/>
      <c r="Z133" s="722"/>
      <c r="AA133" s="723">
        <v>7.3</v>
      </c>
      <c r="AB133" s="724"/>
      <c r="AC133" s="724"/>
      <c r="AD133" s="724"/>
      <c r="AE133" s="725"/>
      <c r="AF133" s="723">
        <v>6.7</v>
      </c>
      <c r="AG133" s="724"/>
      <c r="AH133" s="724"/>
      <c r="AI133" s="724"/>
      <c r="AJ133" s="725"/>
      <c r="AK133" s="723">
        <v>6.4</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azV+YWnUwJuLbtTOFBASns+j6UHL8n4F7dGoNTQvvrAyujbjYUW6i+eFJOBRmMjCJr0Izz4qBqlMxEOHFw1NjQ==" saltValue="GPGTrqCq3xURvizdCq1Pr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election activeCell="CK28" sqref="CK28"/>
    </sheetView>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508</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VQFwuM170YJaiAvrLOvEGkrXhBPmUXduVoKWDUTdVPtLsFoi4cI47SQCreKaG+mR0d/69+ZRfusyiGZe+t+fVQ==" saltValue="4T/yBKI3GqbAM9KJn1xd+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SX8E/G+4xlOjRMHQz6d0aWTHLVXLSlC1tAu0bVoe5QpKOv8cSO8YTv04p/TB24svMWFG+fozt8/AH4QlY6KxQ==" saltValue="V8zYzKyXsOl0CYDcb+u0q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9" zoomScale="69" zoomScaleSheetLayoutView="69"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509</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510</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0" t="s">
        <v>511</v>
      </c>
      <c r="AP7" s="272"/>
      <c r="AQ7" s="273" t="s">
        <v>512</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1"/>
      <c r="AP8" s="278" t="s">
        <v>513</v>
      </c>
      <c r="AQ8" s="279" t="s">
        <v>514</v>
      </c>
      <c r="AR8" s="280" t="s">
        <v>515</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2" t="s">
        <v>516</v>
      </c>
      <c r="AL9" s="1133"/>
      <c r="AM9" s="1133"/>
      <c r="AN9" s="1134"/>
      <c r="AO9" s="281">
        <v>4094653</v>
      </c>
      <c r="AP9" s="281">
        <v>83184</v>
      </c>
      <c r="AQ9" s="282">
        <v>105319</v>
      </c>
      <c r="AR9" s="283">
        <v>-21</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2" t="s">
        <v>517</v>
      </c>
      <c r="AL10" s="1133"/>
      <c r="AM10" s="1133"/>
      <c r="AN10" s="1134"/>
      <c r="AO10" s="284">
        <v>53144</v>
      </c>
      <c r="AP10" s="284">
        <v>1080</v>
      </c>
      <c r="AQ10" s="285">
        <v>9860</v>
      </c>
      <c r="AR10" s="286">
        <v>-89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2" t="s">
        <v>518</v>
      </c>
      <c r="AL11" s="1133"/>
      <c r="AM11" s="1133"/>
      <c r="AN11" s="1134"/>
      <c r="AO11" s="284">
        <v>69911</v>
      </c>
      <c r="AP11" s="284">
        <v>1420</v>
      </c>
      <c r="AQ11" s="285">
        <v>1656</v>
      </c>
      <c r="AR11" s="286">
        <v>-14.3</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2" t="s">
        <v>519</v>
      </c>
      <c r="AL12" s="1133"/>
      <c r="AM12" s="1133"/>
      <c r="AN12" s="1134"/>
      <c r="AO12" s="284" t="s">
        <v>520</v>
      </c>
      <c r="AP12" s="284" t="s">
        <v>520</v>
      </c>
      <c r="AQ12" s="285">
        <v>3</v>
      </c>
      <c r="AR12" s="286" t="s">
        <v>520</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2" t="s">
        <v>521</v>
      </c>
      <c r="AL13" s="1133"/>
      <c r="AM13" s="1133"/>
      <c r="AN13" s="1134"/>
      <c r="AO13" s="284">
        <v>220809</v>
      </c>
      <c r="AP13" s="284">
        <v>4486</v>
      </c>
      <c r="AQ13" s="285">
        <v>4056</v>
      </c>
      <c r="AR13" s="286">
        <v>10.6</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2" t="s">
        <v>522</v>
      </c>
      <c r="AL14" s="1133"/>
      <c r="AM14" s="1133"/>
      <c r="AN14" s="1134"/>
      <c r="AO14" s="284">
        <v>74208</v>
      </c>
      <c r="AP14" s="284">
        <v>1508</v>
      </c>
      <c r="AQ14" s="285">
        <v>2339</v>
      </c>
      <c r="AR14" s="286">
        <v>-35.5</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5" t="s">
        <v>523</v>
      </c>
      <c r="AL15" s="1136"/>
      <c r="AM15" s="1136"/>
      <c r="AN15" s="1137"/>
      <c r="AO15" s="284">
        <v>-341748</v>
      </c>
      <c r="AP15" s="284">
        <v>-6943</v>
      </c>
      <c r="AQ15" s="285">
        <v>-7717</v>
      </c>
      <c r="AR15" s="286">
        <v>-10</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5" t="s">
        <v>189</v>
      </c>
      <c r="AL16" s="1136"/>
      <c r="AM16" s="1136"/>
      <c r="AN16" s="1137"/>
      <c r="AO16" s="284">
        <v>4170977</v>
      </c>
      <c r="AP16" s="284">
        <v>84735</v>
      </c>
      <c r="AQ16" s="285">
        <v>115515</v>
      </c>
      <c r="AR16" s="286">
        <v>-26.6</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524</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525</v>
      </c>
      <c r="AP20" s="293" t="s">
        <v>526</v>
      </c>
      <c r="AQ20" s="294" t="s">
        <v>527</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8" t="s">
        <v>528</v>
      </c>
      <c r="AL21" s="1139"/>
      <c r="AM21" s="1139"/>
      <c r="AN21" s="1140"/>
      <c r="AO21" s="297">
        <v>9.57</v>
      </c>
      <c r="AP21" s="298">
        <v>10.69</v>
      </c>
      <c r="AQ21" s="299">
        <v>-1.1200000000000001</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8" t="s">
        <v>529</v>
      </c>
      <c r="AL22" s="1139"/>
      <c r="AM22" s="1139"/>
      <c r="AN22" s="1140"/>
      <c r="AO22" s="302">
        <v>98.6</v>
      </c>
      <c r="AP22" s="303">
        <v>97.4</v>
      </c>
      <c r="AQ22" s="304">
        <v>1.2</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1" t="s">
        <v>530</v>
      </c>
      <c r="B26" s="1131"/>
      <c r="C26" s="1131"/>
      <c r="D26" s="1131"/>
      <c r="E26" s="1131"/>
      <c r="F26" s="1131"/>
      <c r="G26" s="1131"/>
      <c r="H26" s="1131"/>
      <c r="I26" s="1131"/>
      <c r="J26" s="1131"/>
      <c r="K26" s="1131"/>
      <c r="L26" s="1131"/>
      <c r="M26" s="1131"/>
      <c r="N26" s="1131"/>
      <c r="O26" s="1131"/>
      <c r="P26" s="1131"/>
      <c r="Q26" s="1131"/>
      <c r="R26" s="1131"/>
      <c r="S26" s="1131"/>
      <c r="T26" s="1131"/>
      <c r="U26" s="1131"/>
      <c r="V26" s="1131"/>
      <c r="W26" s="1131"/>
      <c r="X26" s="1131"/>
      <c r="Y26" s="1131"/>
      <c r="Z26" s="1131"/>
      <c r="AA26" s="1131"/>
      <c r="AB26" s="1131"/>
      <c r="AC26" s="1131"/>
      <c r="AD26" s="1131"/>
      <c r="AE26" s="1131"/>
      <c r="AF26" s="1131"/>
      <c r="AG26" s="1131"/>
      <c r="AH26" s="1131"/>
      <c r="AI26" s="1131"/>
      <c r="AJ26" s="1131"/>
      <c r="AK26" s="1131"/>
      <c r="AL26" s="1131"/>
      <c r="AM26" s="1131"/>
      <c r="AN26" s="1131"/>
      <c r="AO26" s="1131"/>
      <c r="AP26" s="1131"/>
      <c r="AQ26" s="1131"/>
      <c r="AR26" s="1131"/>
      <c r="AS26" s="1131"/>
      <c r="AT26" s="267"/>
    </row>
    <row r="27" spans="1:46" x14ac:dyDescent="0.15">
      <c r="A27" s="309"/>
      <c r="AO27" s="262"/>
      <c r="AP27" s="262"/>
      <c r="AQ27" s="262"/>
      <c r="AR27" s="262"/>
      <c r="AS27" s="262"/>
      <c r="AT27" s="262"/>
    </row>
    <row r="28" spans="1:46" ht="17.25" x14ac:dyDescent="0.15">
      <c r="A28" s="263" t="s">
        <v>531</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532</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0" t="s">
        <v>511</v>
      </c>
      <c r="AP30" s="272"/>
      <c r="AQ30" s="273" t="s">
        <v>512</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1"/>
      <c r="AP31" s="278" t="s">
        <v>513</v>
      </c>
      <c r="AQ31" s="279" t="s">
        <v>514</v>
      </c>
      <c r="AR31" s="280" t="s">
        <v>515</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2" t="s">
        <v>533</v>
      </c>
      <c r="AL32" s="1123"/>
      <c r="AM32" s="1123"/>
      <c r="AN32" s="1124"/>
      <c r="AO32" s="312">
        <v>2639100</v>
      </c>
      <c r="AP32" s="312">
        <v>53614</v>
      </c>
      <c r="AQ32" s="313">
        <v>74824</v>
      </c>
      <c r="AR32" s="314">
        <v>-28.3</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2" t="s">
        <v>534</v>
      </c>
      <c r="AL33" s="1123"/>
      <c r="AM33" s="1123"/>
      <c r="AN33" s="1124"/>
      <c r="AO33" s="312" t="s">
        <v>520</v>
      </c>
      <c r="AP33" s="312" t="s">
        <v>520</v>
      </c>
      <c r="AQ33" s="313" t="s">
        <v>520</v>
      </c>
      <c r="AR33" s="314" t="s">
        <v>520</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2" t="s">
        <v>535</v>
      </c>
      <c r="AL34" s="1123"/>
      <c r="AM34" s="1123"/>
      <c r="AN34" s="1124"/>
      <c r="AO34" s="312" t="s">
        <v>520</v>
      </c>
      <c r="AP34" s="312" t="s">
        <v>520</v>
      </c>
      <c r="AQ34" s="313">
        <v>1</v>
      </c>
      <c r="AR34" s="314" t="s">
        <v>520</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2" t="s">
        <v>536</v>
      </c>
      <c r="AL35" s="1123"/>
      <c r="AM35" s="1123"/>
      <c r="AN35" s="1124"/>
      <c r="AO35" s="312">
        <v>669355</v>
      </c>
      <c r="AP35" s="312">
        <v>13598</v>
      </c>
      <c r="AQ35" s="313">
        <v>17427</v>
      </c>
      <c r="AR35" s="314">
        <v>-22</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2" t="s">
        <v>537</v>
      </c>
      <c r="AL36" s="1123"/>
      <c r="AM36" s="1123"/>
      <c r="AN36" s="1124"/>
      <c r="AO36" s="312" t="s">
        <v>520</v>
      </c>
      <c r="AP36" s="312" t="s">
        <v>520</v>
      </c>
      <c r="AQ36" s="313">
        <v>2447</v>
      </c>
      <c r="AR36" s="314" t="s">
        <v>520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2" t="s">
        <v>538</v>
      </c>
      <c r="AL37" s="1123"/>
      <c r="AM37" s="1123"/>
      <c r="AN37" s="1124"/>
      <c r="AO37" s="312" t="s">
        <v>520</v>
      </c>
      <c r="AP37" s="312" t="s">
        <v>520</v>
      </c>
      <c r="AQ37" s="313">
        <v>591</v>
      </c>
      <c r="AR37" s="314" t="s">
        <v>520</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5" t="s">
        <v>539</v>
      </c>
      <c r="AL38" s="1126"/>
      <c r="AM38" s="1126"/>
      <c r="AN38" s="1127"/>
      <c r="AO38" s="315">
        <v>214</v>
      </c>
      <c r="AP38" s="315">
        <v>4</v>
      </c>
      <c r="AQ38" s="316">
        <v>2</v>
      </c>
      <c r="AR38" s="304">
        <v>100</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5" t="s">
        <v>540</v>
      </c>
      <c r="AL39" s="1126"/>
      <c r="AM39" s="1126"/>
      <c r="AN39" s="1127"/>
      <c r="AO39" s="312">
        <v>-116986</v>
      </c>
      <c r="AP39" s="312">
        <v>-2377</v>
      </c>
      <c r="AQ39" s="313">
        <v>-3618</v>
      </c>
      <c r="AR39" s="314">
        <v>-34.299999999999997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2" t="s">
        <v>541</v>
      </c>
      <c r="AL40" s="1123"/>
      <c r="AM40" s="1123"/>
      <c r="AN40" s="1124"/>
      <c r="AO40" s="312">
        <v>-2406006</v>
      </c>
      <c r="AP40" s="312">
        <v>-48879</v>
      </c>
      <c r="AQ40" s="313">
        <v>-63812</v>
      </c>
      <c r="AR40" s="314">
        <v>-23.4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8" t="s">
        <v>305</v>
      </c>
      <c r="AL41" s="1129"/>
      <c r="AM41" s="1129"/>
      <c r="AN41" s="1130"/>
      <c r="AO41" s="312">
        <v>785677</v>
      </c>
      <c r="AP41" s="312">
        <v>15961</v>
      </c>
      <c r="AQ41" s="313">
        <v>27863</v>
      </c>
      <c r="AR41" s="314">
        <v>-42.7</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542</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543</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544</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5" t="s">
        <v>511</v>
      </c>
      <c r="AN49" s="1117" t="s">
        <v>545</v>
      </c>
      <c r="AO49" s="1118"/>
      <c r="AP49" s="1118"/>
      <c r="AQ49" s="1118"/>
      <c r="AR49" s="1119"/>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6"/>
      <c r="AN50" s="328" t="s">
        <v>546</v>
      </c>
      <c r="AO50" s="329" t="s">
        <v>547</v>
      </c>
      <c r="AP50" s="330" t="s">
        <v>548</v>
      </c>
      <c r="AQ50" s="331" t="s">
        <v>549</v>
      </c>
      <c r="AR50" s="332" t="s">
        <v>550</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551</v>
      </c>
      <c r="AL51" s="325"/>
      <c r="AM51" s="333">
        <v>5774380</v>
      </c>
      <c r="AN51" s="334">
        <v>112636</v>
      </c>
      <c r="AO51" s="335">
        <v>39.799999999999997</v>
      </c>
      <c r="AP51" s="336">
        <v>69185</v>
      </c>
      <c r="AQ51" s="337">
        <v>-2</v>
      </c>
      <c r="AR51" s="338">
        <v>41.8</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552</v>
      </c>
      <c r="AM52" s="341">
        <v>1570354</v>
      </c>
      <c r="AN52" s="342">
        <v>30631</v>
      </c>
      <c r="AO52" s="343">
        <v>8.9</v>
      </c>
      <c r="AP52" s="344">
        <v>38519</v>
      </c>
      <c r="AQ52" s="345">
        <v>3</v>
      </c>
      <c r="AR52" s="346">
        <v>5.9</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553</v>
      </c>
      <c r="AL53" s="325"/>
      <c r="AM53" s="333">
        <v>4925770</v>
      </c>
      <c r="AN53" s="334">
        <v>96951</v>
      </c>
      <c r="AO53" s="335">
        <v>-13.9</v>
      </c>
      <c r="AP53" s="336">
        <v>70166</v>
      </c>
      <c r="AQ53" s="337">
        <v>1.4</v>
      </c>
      <c r="AR53" s="338">
        <v>-15.3</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552</v>
      </c>
      <c r="AM54" s="341">
        <v>1148540</v>
      </c>
      <c r="AN54" s="342">
        <v>22606</v>
      </c>
      <c r="AO54" s="343">
        <v>-26.2</v>
      </c>
      <c r="AP54" s="344">
        <v>36115</v>
      </c>
      <c r="AQ54" s="345">
        <v>-6.2</v>
      </c>
      <c r="AR54" s="346">
        <v>-20</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554</v>
      </c>
      <c r="AL55" s="325"/>
      <c r="AM55" s="333">
        <v>5862234</v>
      </c>
      <c r="AN55" s="334">
        <v>116661</v>
      </c>
      <c r="AO55" s="335">
        <v>20.3</v>
      </c>
      <c r="AP55" s="336">
        <v>92632</v>
      </c>
      <c r="AQ55" s="337">
        <v>32</v>
      </c>
      <c r="AR55" s="338">
        <v>-11.7</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552</v>
      </c>
      <c r="AM56" s="341">
        <v>1005380</v>
      </c>
      <c r="AN56" s="342">
        <v>20008</v>
      </c>
      <c r="AO56" s="343">
        <v>-11.5</v>
      </c>
      <c r="AP56" s="344">
        <v>47978</v>
      </c>
      <c r="AQ56" s="345">
        <v>32.799999999999997</v>
      </c>
      <c r="AR56" s="346">
        <v>-44.3</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555</v>
      </c>
      <c r="AL57" s="325"/>
      <c r="AM57" s="333">
        <v>4451097</v>
      </c>
      <c r="AN57" s="334">
        <v>90021</v>
      </c>
      <c r="AO57" s="335">
        <v>-22.8</v>
      </c>
      <c r="AP57" s="336">
        <v>96469</v>
      </c>
      <c r="AQ57" s="337">
        <v>4.0999999999999996</v>
      </c>
      <c r="AR57" s="338">
        <v>-26.9</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552</v>
      </c>
      <c r="AM58" s="341">
        <v>1689859</v>
      </c>
      <c r="AN58" s="342">
        <v>34177</v>
      </c>
      <c r="AO58" s="343">
        <v>70.8</v>
      </c>
      <c r="AP58" s="344">
        <v>49775</v>
      </c>
      <c r="AQ58" s="345">
        <v>3.7</v>
      </c>
      <c r="AR58" s="346">
        <v>67.099999999999994</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556</v>
      </c>
      <c r="AL59" s="325"/>
      <c r="AM59" s="333">
        <v>1958885</v>
      </c>
      <c r="AN59" s="334">
        <v>39795</v>
      </c>
      <c r="AO59" s="335">
        <v>-55.8</v>
      </c>
      <c r="AP59" s="336">
        <v>85743</v>
      </c>
      <c r="AQ59" s="337">
        <v>-11.1</v>
      </c>
      <c r="AR59" s="338">
        <v>-44.7</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552</v>
      </c>
      <c r="AM60" s="341">
        <v>589460</v>
      </c>
      <c r="AN60" s="342">
        <v>11975</v>
      </c>
      <c r="AO60" s="343">
        <v>-65</v>
      </c>
      <c r="AP60" s="344">
        <v>45231</v>
      </c>
      <c r="AQ60" s="345">
        <v>-9.1</v>
      </c>
      <c r="AR60" s="346">
        <v>-55.9</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557</v>
      </c>
      <c r="AL61" s="347"/>
      <c r="AM61" s="348">
        <v>4594473</v>
      </c>
      <c r="AN61" s="349">
        <v>91213</v>
      </c>
      <c r="AO61" s="350">
        <v>-6.5</v>
      </c>
      <c r="AP61" s="351">
        <v>82839</v>
      </c>
      <c r="AQ61" s="352">
        <v>4.9000000000000004</v>
      </c>
      <c r="AR61" s="338">
        <v>-11.4</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552</v>
      </c>
      <c r="AM62" s="341">
        <v>1200719</v>
      </c>
      <c r="AN62" s="342">
        <v>23879</v>
      </c>
      <c r="AO62" s="343">
        <v>-4.5999999999999996</v>
      </c>
      <c r="AP62" s="344">
        <v>43524</v>
      </c>
      <c r="AQ62" s="345">
        <v>4.8</v>
      </c>
      <c r="AR62" s="346">
        <v>-9.4</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9T+kcWVJZjYRxEgXHq5yjDvac47v+PZ39lT17Xpk3tnK7X83ouAZSni5WixBPSprQTeER954TTIIzgnd5mv/xQ==" saltValue="X71X/VTp21WTfEH2tUTEt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16" zoomScaleNormal="100" zoomScaleSheetLayoutView="55" workbookViewId="0">
      <selection activeCell="CN88" sqref="CN88"/>
    </sheetView>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559</v>
      </c>
    </row>
    <row r="120" spans="125:125" ht="13.5" hidden="1" customHeight="1" x14ac:dyDescent="0.15"/>
    <row r="121" spans="125:125" ht="13.5" hidden="1" customHeight="1" x14ac:dyDescent="0.15">
      <c r="DU121" s="259"/>
    </row>
  </sheetData>
  <sheetProtection algorithmName="SHA-512" hashValue="RYCCbuHWsXtXgf6vqq2j0aSB/VOeMCSwi9HIvSNQEim0OKfwCVrKBJ2whtVf7hU3/bm3BKPbkjndOxZotyiKYQ==" saltValue="t2l9BG9lWx9h/N4idQ9EL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25"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560</v>
      </c>
    </row>
  </sheetData>
  <sheetProtection algorithmName="SHA-512" hashValue="m12RJRhA6AnF/Ue/QzRAwLp51++Y7g97cLewP4ahLHyRgGQcOGFqGkjnO+TZAlQ6SdCBjnf/mPnZ/9TWOyk+kw==" saltValue="Nv8E/vDUfgGpMVso/Ky3L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B3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41" t="s">
        <v>3</v>
      </c>
      <c r="D47" s="1141"/>
      <c r="E47" s="1142"/>
      <c r="F47" s="11">
        <v>22.54</v>
      </c>
      <c r="G47" s="12">
        <v>20.32</v>
      </c>
      <c r="H47" s="12">
        <v>21.4</v>
      </c>
      <c r="I47" s="12">
        <v>21.56</v>
      </c>
      <c r="J47" s="13">
        <v>21.88</v>
      </c>
    </row>
    <row r="48" spans="2:10" ht="57.75" customHeight="1" x14ac:dyDescent="0.15">
      <c r="B48" s="14"/>
      <c r="C48" s="1143" t="s">
        <v>4</v>
      </c>
      <c r="D48" s="1143"/>
      <c r="E48" s="1144"/>
      <c r="F48" s="15">
        <v>5.13</v>
      </c>
      <c r="G48" s="16">
        <v>5.41</v>
      </c>
      <c r="H48" s="16">
        <v>3.7</v>
      </c>
      <c r="I48" s="16">
        <v>7.65</v>
      </c>
      <c r="J48" s="17">
        <v>4.75</v>
      </c>
    </row>
    <row r="49" spans="2:10" ht="57.75" customHeight="1" thickBot="1" x14ac:dyDescent="0.2">
      <c r="B49" s="18"/>
      <c r="C49" s="1145" t="s">
        <v>5</v>
      </c>
      <c r="D49" s="1145"/>
      <c r="E49" s="1146"/>
      <c r="F49" s="19" t="s">
        <v>566</v>
      </c>
      <c r="G49" s="20" t="s">
        <v>567</v>
      </c>
      <c r="H49" s="20">
        <v>1.26</v>
      </c>
      <c r="I49" s="20">
        <v>4.99</v>
      </c>
      <c r="J49" s="21" t="s">
        <v>568</v>
      </c>
    </row>
    <row r="50" spans="2:10" x14ac:dyDescent="0.15"/>
  </sheetData>
  <sheetProtection algorithmName="SHA-512" hashValue="eZ5yWLWdOwevrvp+OqbswbD/oy8jOnlZFNW0PBCtaE5Beb/GQoKQJybUSqqRXNqtoeaSaffWplIsPxeSHgiDtA==" saltValue="pIDh0Zw2zT4PumEbAo0A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酒井 将暢</cp:lastModifiedBy>
  <cp:lastPrinted>2024-03-12T05:28:23Z</cp:lastPrinted>
  <dcterms:created xsi:type="dcterms:W3CDTF">2024-02-05T00:22:21Z</dcterms:created>
  <dcterms:modified xsi:type="dcterms:W3CDTF">2024-03-25T04:16:40Z</dcterms:modified>
  <cp:category/>
</cp:coreProperties>
</file>